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2 квартал\на сайт\"/>
    </mc:Choice>
  </mc:AlternateContent>
  <xr:revisionPtr revIDLastSave="0" documentId="13_ncr:1_{40F9D002-0BCB-4F20-86CE-65DD79209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4" i="3" s="1"/>
  <c r="C25" i="3" l="1"/>
  <c r="C24" i="3" s="1"/>
  <c r="E27" i="3" l="1"/>
  <c r="F7" i="3" l="1"/>
  <c r="F9" i="3"/>
  <c r="F12" i="3"/>
  <c r="F17" i="3"/>
  <c r="G8" i="3"/>
  <c r="G10" i="3"/>
  <c r="G11" i="3"/>
  <c r="G13" i="3"/>
  <c r="G14" i="3"/>
  <c r="G15" i="3"/>
  <c r="G18" i="3"/>
  <c r="G19" i="3"/>
  <c r="G20" i="3"/>
  <c r="G21" i="3"/>
  <c r="G22" i="3"/>
  <c r="G23" i="3"/>
  <c r="G26" i="3"/>
  <c r="G27" i="3"/>
  <c r="G28" i="3"/>
  <c r="G30" i="3"/>
  <c r="G31" i="3"/>
  <c r="F6" i="3" l="1"/>
  <c r="F5" i="3" s="1"/>
  <c r="F4" i="3" l="1"/>
  <c r="D25" i="3"/>
  <c r="D17" i="3"/>
  <c r="G17" i="3" s="1"/>
  <c r="D9" i="3"/>
  <c r="G9" i="3" s="1"/>
  <c r="D12" i="3"/>
  <c r="G12" i="3" s="1"/>
  <c r="C17" i="3"/>
  <c r="G25" i="3" l="1"/>
  <c r="D24" i="3"/>
  <c r="G24" i="3" s="1"/>
  <c r="C12" i="3"/>
  <c r="E11" i="3" l="1"/>
  <c r="E28" i="3"/>
  <c r="E21" i="3"/>
  <c r="E20" i="3"/>
  <c r="E19" i="3"/>
  <c r="E18" i="3"/>
  <c r="E15" i="3"/>
  <c r="E14" i="3"/>
  <c r="E13" i="3"/>
  <c r="E10" i="3"/>
  <c r="E8" i="3"/>
  <c r="D7" i="3"/>
  <c r="C7" i="3"/>
  <c r="C9" i="3"/>
  <c r="G7" i="3" l="1"/>
  <c r="D6" i="3"/>
  <c r="C6" i="3"/>
  <c r="E7" i="3"/>
  <c r="E25" i="3"/>
  <c r="E9" i="3"/>
  <c r="E12" i="3"/>
  <c r="E24" i="3"/>
  <c r="E17" i="3"/>
  <c r="G6" i="3" l="1"/>
  <c r="D5" i="3"/>
  <c r="D4" i="3" s="1"/>
  <c r="G4" i="3" s="1"/>
  <c r="C5" i="3"/>
  <c r="E6" i="3"/>
  <c r="G5" i="3" l="1"/>
  <c r="E5" i="3"/>
  <c r="C4" i="3"/>
  <c r="E4" i="3" s="1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<sst xmlns="http://schemas.openxmlformats.org/spreadsheetml/2006/main" count="61" uniqueCount="61">
  <si>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</si>
  <si>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</si>
  <si>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</si>
  <si>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</si>
  <si>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</si>
  <si>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</si>
  <si>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</si>
  <si>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</si>
  <si>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</si>
  <si>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</si>
  <si>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</si>
  <si>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</si>
  <si>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</si>
  <si>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</si>
  <si>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</si>
  <si>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</si>
  <si>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</si>
  <si>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</si>
  <si>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</si>
  <si>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</si>
  <si>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</si>
  <si>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</si>
  <si>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</si>
  <si>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</si>
  <si>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</si>
  <si>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</si>
  <si>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</si>
  <si>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</si>
  <si>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</si>
  <si>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</si>
  <si>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</si>
  <si>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</si>
  <si>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</si>
  <si>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</si>
  <si>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</si>
  <si>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</si>
  <si>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</si>
  <si>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</si>
  <si>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</si>
  <si>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</si>
  <si>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</si>
  <si>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</si>
  <si>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</si>
  <si>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</si>
  <si>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</si>
  <si>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</si>
  <si>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</si>
  <si>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</si>
  <si>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</si>
  <si>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</si>
  <si>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</si>
  <si>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</si>
  <si>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</si>
  <si>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2023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01.07.2023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</si>
  <si>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  <r>
      <rPr>
        <sz val="9"/>
        <color rgb="FF000000"/>
        <rFont val="Times New Roman"/>
        <family val="1"/>
        <charset val="204"/>
      </rPr>
      <t>, 
тыс. руб.</t>
    </r>
  </si>
  <si>
    <t>2 02 20000 00 0000 150</t>
  </si>
  <si>
    <t>2 02 10000 00 0000 150</t>
  </si>
  <si>
    <t>2 02 30000 00 0000 150</t>
  </si>
  <si>
    <t>2 02 40000 00 0000 150</t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</si>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</sst>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&gt;=50]#,##0.0,;[Red][&lt;=-50]\-#,##0.0,;#,##0.0,"/>
    <numFmt numFmtId="166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" fillId="0" borderId="0" xfId="0" applyFont="1" applyAlignment="1">
      <alignment horizont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16" zoomScaleNormal="100" workbookViewId="0">
      <selection activeCell="D10" sqref="D10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5" width="15.42578125" customWidth="1"/>
    <col min="6" max="6" width="15.42578125" style="9" customWidth="1"/>
    <col min="7" max="7" width="15.42578125" customWidth="1"/>
    <col min="9" max="9" width="13.28515625" customWidth="1"/>
  </cols>
  <sheetData>
    <row r="1" spans="1:9" ht="28.15" customHeight="1" x14ac:dyDescent="0.25">
      <c r="A1" s="10" t="s">
        <v>53</v>
      </c>
      <c r="B1" s="10"/>
      <c r="C1" s="10"/>
      <c r="D1" s="10"/>
      <c r="E1" s="10"/>
      <c r="F1" s="10"/>
      <c r="G1" s="10"/>
    </row>
    <row r="3" spans="1:9" ht="60" x14ac:dyDescent="0.25">
      <c r="A3" s="3" t="s">
        <v>0</v>
      </c>
      <c r="B3" s="3" t="s">
        <v>1</v>
      </c>
      <c r="C3" s="3" t="s">
        <v>52</v>
      </c>
      <c r="D3" s="3" t="s">
        <v>54</v>
      </c>
      <c r="E3" s="3" t="s">
        <v>59</v>
      </c>
      <c r="F3" s="8" t="s">
        <v>60</v>
      </c>
      <c r="G3" s="3" t="s">
        <v>2</v>
      </c>
    </row>
    <row r="4" spans="1:9" x14ac:dyDescent="0.25">
      <c r="A4" s="3"/>
      <c r="B4" s="4" t="s">
        <v>3</v>
      </c>
      <c r="C4" s="11">
        <f>C5+C24</f>
        <v>5689008581.4799995</v>
      </c>
      <c r="D4" s="11">
        <f>D5+D24</f>
        <v>2738563886.3600006</v>
      </c>
      <c r="E4" s="12">
        <f>D4/C4*100</f>
        <v>48.137805509295987</v>
      </c>
      <c r="F4" s="11">
        <f>F5+F24</f>
        <v>2137606060.3</v>
      </c>
      <c r="G4" s="11">
        <f>D4/F4*100</f>
        <v>128.11359105033878</v>
      </c>
    </row>
    <row r="5" spans="1:9" x14ac:dyDescent="0.25">
      <c r="A5" s="5" t="s">
        <v>4</v>
      </c>
      <c r="B5" s="4" t="s">
        <v>5</v>
      </c>
      <c r="C5" s="11">
        <f>C6+C17</f>
        <v>2825244000</v>
      </c>
      <c r="D5" s="11">
        <f>D6+D17</f>
        <v>1261890238.8100002</v>
      </c>
      <c r="E5" s="12">
        <f>D5/C5*100</f>
        <v>44.664823243939288</v>
      </c>
      <c r="F5" s="11">
        <f>F6+F17</f>
        <v>1117277463.4299998</v>
      </c>
      <c r="G5" s="11">
        <f>((D5/F5)*100)</f>
        <v>112.94331803096114</v>
      </c>
    </row>
    <row r="6" spans="1:9" x14ac:dyDescent="0.25">
      <c r="A6" s="5"/>
      <c r="B6" s="6" t="s">
        <v>6</v>
      </c>
      <c r="C6" s="13">
        <f>C7+C9+C11+C12+C15+C16</f>
        <v>2587898000</v>
      </c>
      <c r="D6" s="13">
        <f>D7+D9+D11+D12+D15+D16</f>
        <v>1091297831.8700001</v>
      </c>
      <c r="E6" s="14">
        <f t="shared" ref="E6:E28" si="0">D6/C6*100</f>
        <v>42.169275290989063</v>
      </c>
      <c r="F6" s="13">
        <f>F7+F9+F11+F12+F15+F16</f>
        <v>998057973.80999994</v>
      </c>
      <c r="G6" s="13">
        <f t="shared" ref="G6:G30" si="1">D6/F6*100</f>
        <v>109.34212846414775</v>
      </c>
    </row>
    <row r="7" spans="1:9" x14ac:dyDescent="0.25">
      <c r="A7" s="5" t="s">
        <v>7</v>
      </c>
      <c r="B7" s="4" t="s">
        <v>8</v>
      </c>
      <c r="C7" s="11">
        <f>C8</f>
        <v>1753559000</v>
      </c>
      <c r="D7" s="11">
        <f>D8</f>
        <v>794104433.01999998</v>
      </c>
      <c r="E7" s="12">
        <f t="shared" si="0"/>
        <v>45.285298813441692</v>
      </c>
      <c r="F7" s="11">
        <f>F8</f>
        <v>669674101.59000003</v>
      </c>
      <c r="G7" s="11">
        <f>D7/F7*100</f>
        <v>118.58072921359306</v>
      </c>
    </row>
    <row r="8" spans="1:9" x14ac:dyDescent="0.25">
      <c r="A8" s="3" t="s">
        <v>9</v>
      </c>
      <c r="B8" s="6" t="s">
        <v>10</v>
      </c>
      <c r="C8" s="13">
        <v>1753559000</v>
      </c>
      <c r="D8" s="15">
        <v>794104433.01999998</v>
      </c>
      <c r="E8" s="14">
        <f t="shared" si="0"/>
        <v>45.285298813441692</v>
      </c>
      <c r="F8" s="15">
        <v>669674101.59000003</v>
      </c>
      <c r="G8" s="13">
        <f t="shared" si="1"/>
        <v>118.58072921359306</v>
      </c>
      <c r="I8" s="2"/>
    </row>
    <row r="9" spans="1:9" ht="24" x14ac:dyDescent="0.25">
      <c r="A9" s="5" t="s">
        <v>11</v>
      </c>
      <c r="B9" s="4" t="s">
        <v>12</v>
      </c>
      <c r="C9" s="11">
        <f>C10</f>
        <v>111696000</v>
      </c>
      <c r="D9" s="11">
        <f>D10</f>
        <v>53629138.890000001</v>
      </c>
      <c r="E9" s="12">
        <f t="shared" si="0"/>
        <v>48.013482031585738</v>
      </c>
      <c r="F9" s="11">
        <f>F10</f>
        <v>54289417.979999997</v>
      </c>
      <c r="G9" s="11">
        <f t="shared" si="1"/>
        <v>98.783779390961158</v>
      </c>
    </row>
    <row r="10" spans="1:9" ht="24" x14ac:dyDescent="0.25">
      <c r="A10" s="3" t="s">
        <v>13</v>
      </c>
      <c r="B10" s="6" t="s">
        <v>14</v>
      </c>
      <c r="C10" s="13">
        <v>111696000</v>
      </c>
      <c r="D10" s="13">
        <v>53629138.890000001</v>
      </c>
      <c r="E10" s="14">
        <f t="shared" si="0"/>
        <v>48.013482031585738</v>
      </c>
      <c r="F10" s="13">
        <v>54289417.979999997</v>
      </c>
      <c r="G10" s="13">
        <f t="shared" si="1"/>
        <v>98.783779390961158</v>
      </c>
    </row>
    <row r="11" spans="1:9" x14ac:dyDescent="0.25">
      <c r="A11" s="5" t="s">
        <v>15</v>
      </c>
      <c r="B11" s="4" t="s">
        <v>16</v>
      </c>
      <c r="C11" s="11">
        <v>253011000</v>
      </c>
      <c r="D11" s="11">
        <v>108904142.26000001</v>
      </c>
      <c r="E11" s="12">
        <f t="shared" ref="E11" si="2">D11/C11*100</f>
        <v>43.043244072392113</v>
      </c>
      <c r="F11" s="11">
        <v>103742748.65000001</v>
      </c>
      <c r="G11" s="11">
        <f t="shared" ref="G11" si="3">D11/F11*100</f>
        <v>104.97518494272128</v>
      </c>
    </row>
    <row r="12" spans="1:9" x14ac:dyDescent="0.25">
      <c r="A12" s="5" t="s">
        <v>17</v>
      </c>
      <c r="B12" s="4" t="s">
        <v>18</v>
      </c>
      <c r="C12" s="11">
        <f>C13+C14</f>
        <v>455851000</v>
      </c>
      <c r="D12" s="11">
        <f>D13+D14</f>
        <v>129647814.03</v>
      </c>
      <c r="E12" s="12">
        <f t="shared" si="0"/>
        <v>28.44083133085153</v>
      </c>
      <c r="F12" s="11">
        <f>F13+F14</f>
        <v>163986371.74000001</v>
      </c>
      <c r="G12" s="11">
        <f t="shared" si="1"/>
        <v>79.060114968307431</v>
      </c>
    </row>
    <row r="13" spans="1:9" x14ac:dyDescent="0.25">
      <c r="A13" s="3" t="s">
        <v>49</v>
      </c>
      <c r="B13" s="6" t="s">
        <v>48</v>
      </c>
      <c r="C13" s="13">
        <v>84366000</v>
      </c>
      <c r="D13" s="15">
        <v>7612925.4100000001</v>
      </c>
      <c r="E13" s="14">
        <f t="shared" si="0"/>
        <v>9.0236889386719774</v>
      </c>
      <c r="F13" s="15">
        <v>9725265.4299999997</v>
      </c>
      <c r="G13" s="13">
        <f t="shared" si="1"/>
        <v>78.279872819882513</v>
      </c>
    </row>
    <row r="14" spans="1:9" x14ac:dyDescent="0.25">
      <c r="A14" s="3" t="s">
        <v>51</v>
      </c>
      <c r="B14" s="6" t="s">
        <v>50</v>
      </c>
      <c r="C14" s="13">
        <v>371485000</v>
      </c>
      <c r="D14" s="13">
        <v>122034888.62</v>
      </c>
      <c r="E14" s="14">
        <f t="shared" si="0"/>
        <v>32.850556178580561</v>
      </c>
      <c r="F14" s="13">
        <v>154261106.31</v>
      </c>
      <c r="G14" s="13">
        <f t="shared" si="1"/>
        <v>79.1093046971679</v>
      </c>
    </row>
    <row r="15" spans="1:9" x14ac:dyDescent="0.25">
      <c r="A15" s="5" t="s">
        <v>19</v>
      </c>
      <c r="B15" s="4" t="s">
        <v>20</v>
      </c>
      <c r="C15" s="11">
        <v>13781000</v>
      </c>
      <c r="D15" s="16">
        <v>5014560.54</v>
      </c>
      <c r="E15" s="12">
        <f t="shared" si="0"/>
        <v>36.387493940933169</v>
      </c>
      <c r="F15" s="16">
        <v>6367422.6799999997</v>
      </c>
      <c r="G15" s="11">
        <f t="shared" si="1"/>
        <v>78.753379381436005</v>
      </c>
    </row>
    <row r="16" spans="1:9" ht="24" x14ac:dyDescent="0.25">
      <c r="A16" s="5" t="s">
        <v>21</v>
      </c>
      <c r="B16" s="4" t="s">
        <v>22</v>
      </c>
      <c r="C16" s="11">
        <v>0</v>
      </c>
      <c r="D16" s="16">
        <v>-2256.87</v>
      </c>
      <c r="E16" s="12">
        <v>0</v>
      </c>
      <c r="F16" s="16">
        <v>-2088.83</v>
      </c>
      <c r="G16" s="11">
        <v>0</v>
      </c>
    </row>
    <row r="17" spans="1:7" x14ac:dyDescent="0.25">
      <c r="A17" s="3"/>
      <c r="B17" s="6" t="s">
        <v>23</v>
      </c>
      <c r="C17" s="13">
        <f>SUM(C18:C23)</f>
        <v>237346000</v>
      </c>
      <c r="D17" s="13">
        <f>SUM(D18:D23)</f>
        <v>170592406.94000003</v>
      </c>
      <c r="E17" s="14">
        <f t="shared" si="0"/>
        <v>71.874987124282711</v>
      </c>
      <c r="F17" s="13">
        <f>SUM(F18:F23)</f>
        <v>119219489.61999999</v>
      </c>
      <c r="G17" s="13">
        <f t="shared" si="1"/>
        <v>143.09103946321696</v>
      </c>
    </row>
    <row r="18" spans="1:7" ht="36" x14ac:dyDescent="0.25">
      <c r="A18" s="5" t="s">
        <v>24</v>
      </c>
      <c r="B18" s="4" t="s">
        <v>25</v>
      </c>
      <c r="C18" s="11">
        <v>149730000</v>
      </c>
      <c r="D18" s="16">
        <v>77460338.230000004</v>
      </c>
      <c r="E18" s="12">
        <f t="shared" si="0"/>
        <v>51.733345508582119</v>
      </c>
      <c r="F18" s="16">
        <v>78709244.079999998</v>
      </c>
      <c r="G18" s="11">
        <f t="shared" si="1"/>
        <v>98.413266618682542</v>
      </c>
    </row>
    <row r="19" spans="1:7" x14ac:dyDescent="0.25">
      <c r="A19" s="5" t="s">
        <v>26</v>
      </c>
      <c r="B19" s="4" t="s">
        <v>27</v>
      </c>
      <c r="C19" s="11">
        <v>559000</v>
      </c>
      <c r="D19" s="16">
        <v>339460.76</v>
      </c>
      <c r="E19" s="12">
        <f t="shared" si="0"/>
        <v>60.726432915921293</v>
      </c>
      <c r="F19" s="16">
        <v>458046.23</v>
      </c>
      <c r="G19" s="11">
        <f t="shared" si="1"/>
        <v>74.110589230261752</v>
      </c>
    </row>
    <row r="20" spans="1:7" ht="24" x14ac:dyDescent="0.25">
      <c r="A20" s="5" t="s">
        <v>28</v>
      </c>
      <c r="B20" s="4" t="s">
        <v>29</v>
      </c>
      <c r="C20" s="11">
        <v>4334000</v>
      </c>
      <c r="D20" s="16">
        <v>4303129.12</v>
      </c>
      <c r="E20" s="12">
        <f t="shared" si="0"/>
        <v>99.287704660821419</v>
      </c>
      <c r="F20" s="16">
        <v>5247908.49</v>
      </c>
      <c r="G20" s="11">
        <f t="shared" si="1"/>
        <v>81.997030401724857</v>
      </c>
    </row>
    <row r="21" spans="1:7" ht="24" x14ac:dyDescent="0.25">
      <c r="A21" s="5" t="s">
        <v>30</v>
      </c>
      <c r="B21" s="4" t="s">
        <v>31</v>
      </c>
      <c r="C21" s="11">
        <v>76825000</v>
      </c>
      <c r="D21" s="16">
        <v>72827592.930000007</v>
      </c>
      <c r="E21" s="12">
        <f t="shared" si="0"/>
        <v>94.796736648226499</v>
      </c>
      <c r="F21" s="16">
        <v>24935584.469999999</v>
      </c>
      <c r="G21" s="11">
        <f t="shared" si="1"/>
        <v>292.06290719842116</v>
      </c>
    </row>
    <row r="22" spans="1:7" x14ac:dyDescent="0.25">
      <c r="A22" s="5" t="s">
        <v>32</v>
      </c>
      <c r="B22" s="4" t="s">
        <v>33</v>
      </c>
      <c r="C22" s="11">
        <v>3898000</v>
      </c>
      <c r="D22" s="16">
        <v>4793152.18</v>
      </c>
      <c r="E22" s="12">
        <v>0</v>
      </c>
      <c r="F22" s="16">
        <v>8800717.6600000001</v>
      </c>
      <c r="G22" s="11">
        <f t="shared" si="1"/>
        <v>54.463196811610928</v>
      </c>
    </row>
    <row r="23" spans="1:7" x14ac:dyDescent="0.25">
      <c r="A23" s="5" t="s">
        <v>34</v>
      </c>
      <c r="B23" s="7" t="s">
        <v>35</v>
      </c>
      <c r="C23" s="16">
        <v>2000000</v>
      </c>
      <c r="D23" s="16">
        <v>10868733.720000001</v>
      </c>
      <c r="E23" s="12">
        <v>0</v>
      </c>
      <c r="F23" s="16">
        <v>1067988.69</v>
      </c>
      <c r="G23" s="11">
        <f t="shared" si="1"/>
        <v>1017.6824737722645</v>
      </c>
    </row>
    <row r="24" spans="1:7" x14ac:dyDescent="0.25">
      <c r="A24" s="5" t="s">
        <v>36</v>
      </c>
      <c r="B24" s="4" t="s">
        <v>37</v>
      </c>
      <c r="C24" s="16">
        <f>C25+C30+C31</f>
        <v>2863764581.4799995</v>
      </c>
      <c r="D24" s="16">
        <f>D25+D30+D31</f>
        <v>1476673647.5500002</v>
      </c>
      <c r="E24" s="12">
        <f t="shared" si="0"/>
        <v>51.564072588217158</v>
      </c>
      <c r="F24" s="16">
        <f>F25+F30+F31</f>
        <v>1020328596.8700001</v>
      </c>
      <c r="G24" s="11">
        <f t="shared" si="1"/>
        <v>144.72530242511107</v>
      </c>
    </row>
    <row r="25" spans="1:7" ht="24" x14ac:dyDescent="0.25">
      <c r="A25" s="5" t="s">
        <v>38</v>
      </c>
      <c r="B25" s="4" t="s">
        <v>39</v>
      </c>
      <c r="C25" s="16">
        <f>C26+C27+C28+C29</f>
        <v>2929435856.0399995</v>
      </c>
      <c r="D25" s="16">
        <f>D26+D27+D28+D29</f>
        <v>1484535491.7500002</v>
      </c>
      <c r="E25" s="12">
        <f t="shared" si="0"/>
        <v>50.676497616056004</v>
      </c>
      <c r="F25" s="16">
        <f>F26+F27+F28+F29</f>
        <v>1050515557.9600002</v>
      </c>
      <c r="G25" s="11">
        <f t="shared" si="1"/>
        <v>141.31494583791076</v>
      </c>
    </row>
    <row r="26" spans="1:7" x14ac:dyDescent="0.25">
      <c r="A26" s="3" t="s">
        <v>56</v>
      </c>
      <c r="B26" s="6" t="s">
        <v>40</v>
      </c>
      <c r="C26" s="15">
        <v>0</v>
      </c>
      <c r="D26" s="15">
        <v>0</v>
      </c>
      <c r="E26" s="14">
        <v>0</v>
      </c>
      <c r="F26" s="15">
        <v>408960</v>
      </c>
      <c r="G26" s="13">
        <f t="shared" si="1"/>
        <v>0</v>
      </c>
    </row>
    <row r="27" spans="1:7" ht="24" x14ac:dyDescent="0.25">
      <c r="A27" s="3" t="s">
        <v>55</v>
      </c>
      <c r="B27" s="6" t="s">
        <v>41</v>
      </c>
      <c r="C27" s="15">
        <v>1695861109.3599999</v>
      </c>
      <c r="D27" s="15">
        <v>757627861.24000001</v>
      </c>
      <c r="E27" s="14">
        <f>D27/C27*100</f>
        <v>44.675112664498847</v>
      </c>
      <c r="F27" s="15">
        <v>282874474.41000003</v>
      </c>
      <c r="G27" s="13">
        <f t="shared" si="1"/>
        <v>267.83182286779595</v>
      </c>
    </row>
    <row r="28" spans="1:7" x14ac:dyDescent="0.25">
      <c r="A28" s="3" t="s">
        <v>57</v>
      </c>
      <c r="B28" s="6" t="s">
        <v>42</v>
      </c>
      <c r="C28" s="15">
        <v>1232765080</v>
      </c>
      <c r="D28" s="15">
        <v>726840963.83000004</v>
      </c>
      <c r="E28" s="14">
        <f t="shared" si="0"/>
        <v>58.960216802215072</v>
      </c>
      <c r="F28" s="15">
        <v>745978918.21000004</v>
      </c>
      <c r="G28" s="13">
        <f t="shared" si="1"/>
        <v>97.434518065748804</v>
      </c>
    </row>
    <row r="29" spans="1:7" x14ac:dyDescent="0.25">
      <c r="A29" s="3" t="s">
        <v>58</v>
      </c>
      <c r="B29" s="6" t="s">
        <v>43</v>
      </c>
      <c r="C29" s="15">
        <v>809666.68</v>
      </c>
      <c r="D29" s="15">
        <v>66666.679999999993</v>
      </c>
      <c r="E29" s="14">
        <v>0</v>
      </c>
      <c r="F29" s="15">
        <v>21253205.34</v>
      </c>
      <c r="G29" s="13">
        <v>0</v>
      </c>
    </row>
    <row r="30" spans="1:7" ht="72" x14ac:dyDescent="0.25">
      <c r="A30" s="5" t="s">
        <v>44</v>
      </c>
      <c r="B30" s="4" t="s">
        <v>45</v>
      </c>
      <c r="C30" s="16">
        <v>0</v>
      </c>
      <c r="D30" s="16">
        <v>48288.21</v>
      </c>
      <c r="E30" s="12">
        <v>0</v>
      </c>
      <c r="F30" s="15">
        <v>334764.17</v>
      </c>
      <c r="G30" s="11">
        <f t="shared" si="1"/>
        <v>14.424545494220602</v>
      </c>
    </row>
    <row r="31" spans="1:7" ht="36" x14ac:dyDescent="0.25">
      <c r="A31" s="5" t="s">
        <v>46</v>
      </c>
      <c r="B31" s="4" t="s">
        <v>47</v>
      </c>
      <c r="C31" s="16">
        <v>-65671274.560000002</v>
      </c>
      <c r="D31" s="16">
        <v>-7910132.4100000001</v>
      </c>
      <c r="E31" s="12">
        <v>0</v>
      </c>
      <c r="F31" s="16">
        <v>-30521725.260000002</v>
      </c>
      <c r="G31" s="11">
        <f>D31/F31*100</f>
        <v>25.916400015455743</v>
      </c>
    </row>
    <row r="33" spans="1:1" x14ac:dyDescent="0.25">
      <c r="A33" s="1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2023-07-21T09:24:57Z</dcterms:modified>
</cp:coreProperties>
</file>