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3 квартал\на сайт\"/>
    </mc:Choice>
  </mc:AlternateContent>
  <xr:revisionPtr revIDLastSave="0" documentId="13_ncr:1_{F4331F65-6694-4634-ACD9-54734D96C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1" i="3"/>
  <c r="E20" i="3"/>
  <c r="E19" i="3"/>
  <c r="E18" i="3"/>
  <c r="E15" i="3"/>
  <c r="E14" i="3"/>
  <c r="E13" i="3"/>
  <c r="E11" i="3"/>
  <c r="E10" i="3"/>
  <c r="E8" i="3"/>
  <c r="D17" i="3" l="1"/>
  <c r="F25" i="3"/>
  <c r="F24" i="3" s="1"/>
  <c r="F17" i="3"/>
  <c r="F12" i="3"/>
  <c r="F9" i="3"/>
  <c r="F7" i="3"/>
  <c r="F6" i="3" l="1"/>
  <c r="F5" i="3" s="1"/>
  <c r="F4" i="3" s="1"/>
  <c r="G31" i="3"/>
  <c r="C12" i="3" l="1"/>
  <c r="D12" i="3" l="1"/>
  <c r="E12" i="3" s="1"/>
  <c r="G11" i="3" l="1"/>
  <c r="D25" i="3"/>
  <c r="C25" i="3"/>
  <c r="C24" i="3" s="1"/>
  <c r="C17" i="3"/>
  <c r="E17" i="3" s="1"/>
  <c r="G30" i="3"/>
  <c r="G28" i="3"/>
  <c r="G27" i="3"/>
  <c r="G26" i="3"/>
  <c r="G23" i="3"/>
  <c r="G22" i="3"/>
  <c r="G21" i="3"/>
  <c r="G20" i="3"/>
  <c r="G19" i="3"/>
  <c r="G18" i="3"/>
  <c r="G15" i="3"/>
  <c r="G14" i="3"/>
  <c r="G13" i="3"/>
  <c r="G10" i="3"/>
  <c r="G8" i="3"/>
  <c r="D7" i="3"/>
  <c r="E7" i="3" s="1"/>
  <c r="C7" i="3"/>
  <c r="D9" i="3"/>
  <c r="E9" i="3" s="1"/>
  <c r="C9" i="3"/>
  <c r="D24" i="3" l="1"/>
  <c r="E24" i="3" s="1"/>
  <c r="E25" i="3"/>
  <c r="C6" i="3"/>
  <c r="G9" i="3"/>
  <c r="D6" i="3"/>
  <c r="G12" i="3"/>
  <c r="G7" i="3"/>
  <c r="G25" i="3"/>
  <c r="G17" i="3"/>
  <c r="G24" i="3" l="1"/>
  <c r="D5" i="3"/>
  <c r="D4" i="3" s="1"/>
  <c r="E6" i="3"/>
  <c r="C5" i="3"/>
  <c r="G6" i="3"/>
  <c r="E5" i="3" l="1"/>
  <c r="G4" i="3"/>
  <c r="G5" i="3"/>
  <c r="C4" i="3"/>
  <c r="E4" i="3" s="1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<sst xmlns="http://schemas.openxmlformats.org/spreadsheetml/2006/main" count="61" uniqueCount="61">
  <si>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</si>
  <si>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</si>
  <si>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</si>
  <si>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</si>
  <si>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</si>
  <si>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</si>
  <si>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</si>
  <si>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</si>
  <si>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</si>
  <si>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</si>
  <si>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</si>
  <si>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</si>
  <si>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</si>
  <si>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</si>
  <si>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</si>
  <si>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</si>
  <si>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</si>
  <si>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</si>
  <si>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</si>
  <si>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</si>
  <si>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</si>
  <si>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</si>
  <si>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</si>
  <si>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</si>
  <si>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</si>
  <si>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</si>
  <si>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</si>
  <si>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</si>
  <si>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</si>
  <si>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</si>
  <si>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</si>
  <si>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</si>
  <si>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</si>
  <si>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</si>
  <si>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</si>
  <si>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</si>
  <si>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</si>
  <si>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</si>
  <si>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</si>
  <si>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</si>
  <si>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</si>
  <si>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</si>
  <si>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</si>
  <si>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</si>
  <si>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</si>
  <si>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</si>
  <si>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</si>
  <si>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</si>
  <si>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</si>
  <si>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</si>
  <si>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</si>
  <si>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</si>
  <si>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
тыс. руб.</t>
    </r>
  </si>
  <si>
    <t>2 02 10000 00 0000 150</t>
  </si>
  <si>
    <t>2 02 20000 00 0000 150</t>
  </si>
  <si>
    <t>2 02 30000 00 0000 150</t>
  </si>
  <si>
    <t>2 02 40000 00 0000 150</t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</si>
  <si>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2022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</si>
  <si>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</si>
  <si>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</si>
  <si>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
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</si>
</sst>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/>
    <xf numFmtId="165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4" zoomScale="120" zoomScaleNormal="120" workbookViewId="0">
      <selection activeCell="A23" sqref="A23"/>
    </sheetView>
  </sheetViews>
  <sheetFormatPr defaultRowHeight="15" x14ac:dyDescent="0.2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 x14ac:dyDescent="0.25">
      <c r="A1" s="18" t="s">
        <v>57</v>
      </c>
      <c r="B1" s="18"/>
      <c r="C1" s="18"/>
      <c r="D1" s="18"/>
      <c r="E1" s="18"/>
      <c r="F1" s="18"/>
      <c r="G1" s="18"/>
    </row>
    <row r="3" spans="1:9" ht="60" x14ac:dyDescent="0.25">
      <c r="A3" s="3" t="s">
        <v>0</v>
      </c>
      <c r="B3" s="3" t="s">
        <v>1</v>
      </c>
      <c r="C3" s="3" t="s">
        <v>52</v>
      </c>
      <c r="D3" s="3" t="s">
        <v>60</v>
      </c>
      <c r="E3" s="3" t="s">
        <v>59</v>
      </c>
      <c r="F3" s="3" t="s">
        <v>58</v>
      </c>
      <c r="G3" s="3" t="s">
        <v>2</v>
      </c>
    </row>
    <row r="4" spans="1:9" x14ac:dyDescent="0.25">
      <c r="A4" s="3"/>
      <c r="B4" s="4" t="s">
        <v>3</v>
      </c>
      <c r="C4" s="5">
        <f>C5+C24</f>
        <v>5706389245.9300003</v>
      </c>
      <c r="D4" s="5">
        <f>D5+D24</f>
        <v>3443709835.8500004</v>
      </c>
      <c r="E4" s="6">
        <f>D4/C4*100</f>
        <v>60.348316377228848</v>
      </c>
      <c r="F4" s="14">
        <f>F5+F24</f>
        <v>2336325.4000000004</v>
      </c>
      <c r="G4" s="5">
        <f>D4/F4*100</f>
        <v>147398.55312320791</v>
      </c>
    </row>
    <row r="5" spans="1:9" x14ac:dyDescent="0.25">
      <c r="A5" s="7" t="s">
        <v>4</v>
      </c>
      <c r="B5" s="4" t="s">
        <v>5</v>
      </c>
      <c r="C5" s="5">
        <f>C6+C17</f>
        <v>2453839730</v>
      </c>
      <c r="D5" s="5">
        <f>D6+D17</f>
        <v>1763842321.7400002</v>
      </c>
      <c r="E5" s="6">
        <f t="shared" ref="E5:E29" si="0">D5/C5*100</f>
        <v>71.880909750369085</v>
      </c>
      <c r="F5" s="14">
        <f>F6+F17</f>
        <v>1251153.3999999999</v>
      </c>
      <c r="G5" s="5">
        <f>((D5/F5)*100)</f>
        <v>140977.30316202636</v>
      </c>
    </row>
    <row r="6" spans="1:9" x14ac:dyDescent="0.25">
      <c r="A6" s="7"/>
      <c r="B6" s="8" t="s">
        <v>6</v>
      </c>
      <c r="C6" s="9">
        <f>C7+C9+C11+C12+C15+C16</f>
        <v>2256297730</v>
      </c>
      <c r="D6" s="9">
        <f>D7+D9+D11+D12+D15+D16</f>
        <v>1568511924.3200002</v>
      </c>
      <c r="E6" s="10">
        <f t="shared" si="0"/>
        <v>69.517063438254681</v>
      </c>
      <c r="F6" s="15">
        <f>F7+F9+F11+F12+F15+F16</f>
        <v>1122687.2</v>
      </c>
      <c r="G6" s="9">
        <f t="shared" ref="G6:G30" si="1">D6/F6*100</f>
        <v>139710.50211670715</v>
      </c>
    </row>
    <row r="7" spans="1:9" x14ac:dyDescent="0.25">
      <c r="A7" s="7" t="s">
        <v>7</v>
      </c>
      <c r="B7" s="4" t="s">
        <v>8</v>
      </c>
      <c r="C7" s="5">
        <f>C8</f>
        <v>1515146840</v>
      </c>
      <c r="D7" s="5">
        <f>D8</f>
        <v>1063797128.0599999</v>
      </c>
      <c r="E7" s="6">
        <f t="shared" si="0"/>
        <v>70.210827094488081</v>
      </c>
      <c r="F7" s="14">
        <f>F8</f>
        <v>713026.4</v>
      </c>
      <c r="G7" s="5">
        <f t="shared" si="1"/>
        <v>149194.63403599081</v>
      </c>
    </row>
    <row r="8" spans="1:9" x14ac:dyDescent="0.25">
      <c r="A8" s="3" t="s">
        <v>9</v>
      </c>
      <c r="B8" s="8" t="s">
        <v>10</v>
      </c>
      <c r="C8" s="9">
        <v>1515146840</v>
      </c>
      <c r="D8" s="11">
        <v>1063797128.0599999</v>
      </c>
      <c r="E8" s="10">
        <f t="shared" si="0"/>
        <v>70.210827094488081</v>
      </c>
      <c r="F8" s="16">
        <v>713026.4</v>
      </c>
      <c r="G8" s="9">
        <f t="shared" si="1"/>
        <v>149194.63403599081</v>
      </c>
      <c r="I8" s="2"/>
    </row>
    <row r="9" spans="1:9" ht="24" x14ac:dyDescent="0.25">
      <c r="A9" s="7" t="s">
        <v>11</v>
      </c>
      <c r="B9" s="4" t="s">
        <v>12</v>
      </c>
      <c r="C9" s="5">
        <f>C10</f>
        <v>100246000</v>
      </c>
      <c r="D9" s="5">
        <f>D10</f>
        <v>86232809.700000003</v>
      </c>
      <c r="E9" s="6">
        <f>D9/C9*100</f>
        <v>86.021197554017121</v>
      </c>
      <c r="F9" s="14">
        <f>F10</f>
        <v>73671.600000000006</v>
      </c>
      <c r="G9" s="5">
        <f t="shared" si="1"/>
        <v>117050.27405404524</v>
      </c>
    </row>
    <row r="10" spans="1:9" ht="24" x14ac:dyDescent="0.25">
      <c r="A10" s="3" t="s">
        <v>13</v>
      </c>
      <c r="B10" s="8" t="s">
        <v>14</v>
      </c>
      <c r="C10" s="9">
        <v>100246000</v>
      </c>
      <c r="D10" s="9">
        <v>86232809.700000003</v>
      </c>
      <c r="E10" s="10">
        <f t="shared" si="0"/>
        <v>86.021197554017121</v>
      </c>
      <c r="F10" s="15">
        <v>73671.600000000006</v>
      </c>
      <c r="G10" s="9">
        <f t="shared" si="1"/>
        <v>117050.27405404524</v>
      </c>
    </row>
    <row r="11" spans="1:9" x14ac:dyDescent="0.25">
      <c r="A11" s="7" t="s">
        <v>15</v>
      </c>
      <c r="B11" s="4" t="s">
        <v>16</v>
      </c>
      <c r="C11" s="5">
        <v>189345360</v>
      </c>
      <c r="D11" s="5">
        <v>152154841.72999999</v>
      </c>
      <c r="E11" s="6">
        <f t="shared" si="0"/>
        <v>80.358368290619836</v>
      </c>
      <c r="F11" s="14">
        <v>130833.5</v>
      </c>
      <c r="G11" s="5">
        <f t="shared" ref="G11" si="2">D11/F11*100</f>
        <v>116296.54616745711</v>
      </c>
    </row>
    <row r="12" spans="1:9" x14ac:dyDescent="0.25">
      <c r="A12" s="7" t="s">
        <v>17</v>
      </c>
      <c r="B12" s="4" t="s">
        <v>18</v>
      </c>
      <c r="C12" s="5">
        <f>C13+C14</f>
        <v>437639210</v>
      </c>
      <c r="D12" s="5">
        <f>D13+D14</f>
        <v>256383557.94999999</v>
      </c>
      <c r="E12" s="6">
        <f t="shared" si="0"/>
        <v>58.583315226713808</v>
      </c>
      <c r="F12" s="14">
        <f>F13+F14</f>
        <v>195482</v>
      </c>
      <c r="G12" s="5">
        <f t="shared" si="1"/>
        <v>131154.56049661862</v>
      </c>
    </row>
    <row r="13" spans="1:9" x14ac:dyDescent="0.25">
      <c r="A13" s="3" t="s">
        <v>49</v>
      </c>
      <c r="B13" s="8" t="s">
        <v>48</v>
      </c>
      <c r="C13" s="9">
        <v>71436960</v>
      </c>
      <c r="D13" s="11">
        <v>18641026.109999999</v>
      </c>
      <c r="E13" s="10">
        <f t="shared" si="0"/>
        <v>26.094372030948687</v>
      </c>
      <c r="F13" s="16">
        <v>9499.6</v>
      </c>
      <c r="G13" s="9">
        <f t="shared" si="1"/>
        <v>196229.58977220091</v>
      </c>
    </row>
    <row r="14" spans="1:9" x14ac:dyDescent="0.25">
      <c r="A14" s="3" t="s">
        <v>51</v>
      </c>
      <c r="B14" s="8" t="s">
        <v>50</v>
      </c>
      <c r="C14" s="9">
        <v>366202250</v>
      </c>
      <c r="D14" s="9">
        <v>237742531.84</v>
      </c>
      <c r="E14" s="10">
        <f t="shared" si="0"/>
        <v>64.921100796076487</v>
      </c>
      <c r="F14" s="15">
        <v>185982.4</v>
      </c>
      <c r="G14" s="9">
        <f t="shared" si="1"/>
        <v>127830.66130988739</v>
      </c>
    </row>
    <row r="15" spans="1:9" x14ac:dyDescent="0.25">
      <c r="A15" s="7" t="s">
        <v>19</v>
      </c>
      <c r="B15" s="4" t="s">
        <v>20</v>
      </c>
      <c r="C15" s="5">
        <v>13920320</v>
      </c>
      <c r="D15" s="12">
        <v>9945703.9399999995</v>
      </c>
      <c r="E15" s="6">
        <f t="shared" si="0"/>
        <v>71.44738008896347</v>
      </c>
      <c r="F15" s="17">
        <v>9674.2999999999993</v>
      </c>
      <c r="G15" s="5">
        <f t="shared" si="1"/>
        <v>102805.411657691</v>
      </c>
    </row>
    <row r="16" spans="1:9" ht="24" x14ac:dyDescent="0.25">
      <c r="A16" s="7" t="s">
        <v>21</v>
      </c>
      <c r="B16" s="4" t="s">
        <v>22</v>
      </c>
      <c r="C16" s="5">
        <v>0</v>
      </c>
      <c r="D16" s="5">
        <v>-2117.06</v>
      </c>
      <c r="E16" s="6">
        <v>0</v>
      </c>
      <c r="F16" s="17">
        <v>-0.6</v>
      </c>
      <c r="G16" s="5">
        <v>0</v>
      </c>
    </row>
    <row r="17" spans="1:7" x14ac:dyDescent="0.25">
      <c r="A17" s="3"/>
      <c r="B17" s="8" t="s">
        <v>23</v>
      </c>
      <c r="C17" s="9">
        <f>SUM(C18:C23)</f>
        <v>197542000</v>
      </c>
      <c r="D17" s="9">
        <f>SUM(D18:D23)</f>
        <v>195330397.41999999</v>
      </c>
      <c r="E17" s="10">
        <f t="shared" si="0"/>
        <v>98.880439309108951</v>
      </c>
      <c r="F17" s="15">
        <f>SUM(F18:F23)</f>
        <v>128466.2</v>
      </c>
      <c r="G17" s="9">
        <f t="shared" si="1"/>
        <v>152048.08534851967</v>
      </c>
    </row>
    <row r="18" spans="1:7" ht="36" x14ac:dyDescent="0.25">
      <c r="A18" s="7" t="s">
        <v>24</v>
      </c>
      <c r="B18" s="4" t="s">
        <v>25</v>
      </c>
      <c r="C18" s="5">
        <v>156140000</v>
      </c>
      <c r="D18" s="12">
        <v>114866859.25</v>
      </c>
      <c r="E18" s="6">
        <f t="shared" si="0"/>
        <v>73.566580792878185</v>
      </c>
      <c r="F18" s="17">
        <v>92888.3</v>
      </c>
      <c r="G18" s="5">
        <f t="shared" si="1"/>
        <v>123661.27838489886</v>
      </c>
    </row>
    <row r="19" spans="1:7" x14ac:dyDescent="0.25">
      <c r="A19" s="7" t="s">
        <v>26</v>
      </c>
      <c r="B19" s="4" t="s">
        <v>27</v>
      </c>
      <c r="C19" s="5">
        <v>980000</v>
      </c>
      <c r="D19" s="12">
        <v>598495.03</v>
      </c>
      <c r="E19" s="6">
        <f t="shared" si="0"/>
        <v>61.070921428571431</v>
      </c>
      <c r="F19" s="17">
        <v>509.7</v>
      </c>
      <c r="G19" s="5">
        <f t="shared" si="1"/>
        <v>117421.03786541104</v>
      </c>
    </row>
    <row r="20" spans="1:7" ht="24" x14ac:dyDescent="0.25">
      <c r="A20" s="7" t="s">
        <v>28</v>
      </c>
      <c r="B20" s="4" t="s">
        <v>29</v>
      </c>
      <c r="C20" s="5">
        <v>3332000</v>
      </c>
      <c r="D20" s="12">
        <v>6792799.1900000004</v>
      </c>
      <c r="E20" s="6">
        <f t="shared" si="0"/>
        <v>203.8655219087635</v>
      </c>
      <c r="F20" s="17">
        <v>9690.7000000000007</v>
      </c>
      <c r="G20" s="5">
        <f t="shared" si="1"/>
        <v>70096.063132694238</v>
      </c>
    </row>
    <row r="21" spans="1:7" ht="24" x14ac:dyDescent="0.25">
      <c r="A21" s="7" t="s">
        <v>30</v>
      </c>
      <c r="B21" s="4" t="s">
        <v>31</v>
      </c>
      <c r="C21" s="5">
        <v>20825000</v>
      </c>
      <c r="D21" s="12">
        <v>58301890.880000003</v>
      </c>
      <c r="E21" s="6">
        <f t="shared" si="0"/>
        <v>279.96106064825932</v>
      </c>
      <c r="F21" s="17">
        <v>15494.5</v>
      </c>
      <c r="G21" s="5">
        <f t="shared" si="1"/>
        <v>376274.74833005265</v>
      </c>
    </row>
    <row r="22" spans="1:7" x14ac:dyDescent="0.25">
      <c r="A22" s="7" t="s">
        <v>32</v>
      </c>
      <c r="B22" s="4" t="s">
        <v>33</v>
      </c>
      <c r="C22" s="5">
        <v>14265000</v>
      </c>
      <c r="D22" s="12">
        <v>10229768.85</v>
      </c>
      <c r="E22" s="6">
        <v>0</v>
      </c>
      <c r="F22" s="17">
        <v>8183.3</v>
      </c>
      <c r="G22" s="5">
        <f t="shared" si="1"/>
        <v>125007.86785282221</v>
      </c>
    </row>
    <row r="23" spans="1:7" x14ac:dyDescent="0.25">
      <c r="A23" s="7" t="s">
        <v>34</v>
      </c>
      <c r="B23" s="13" t="s">
        <v>35</v>
      </c>
      <c r="C23" s="12">
        <v>2000000</v>
      </c>
      <c r="D23" s="12">
        <v>4540584.22</v>
      </c>
      <c r="E23" s="6">
        <v>0</v>
      </c>
      <c r="F23" s="17">
        <v>1699.7</v>
      </c>
      <c r="G23" s="5">
        <f t="shared" si="1"/>
        <v>267140.33182326291</v>
      </c>
    </row>
    <row r="24" spans="1:7" x14ac:dyDescent="0.25">
      <c r="A24" s="7" t="s">
        <v>36</v>
      </c>
      <c r="B24" s="4" t="s">
        <v>37</v>
      </c>
      <c r="C24" s="12">
        <f>C25+C30+C31</f>
        <v>3252549515.9299998</v>
      </c>
      <c r="D24" s="12">
        <f>D25+D30+D31</f>
        <v>1679867514.1099999</v>
      </c>
      <c r="E24" s="6">
        <f t="shared" si="0"/>
        <v>51.64771530402593</v>
      </c>
      <c r="F24" s="17">
        <f>F25+F30+F31</f>
        <v>1085172.0000000002</v>
      </c>
      <c r="G24" s="5">
        <f t="shared" si="1"/>
        <v>154801.95896226584</v>
      </c>
    </row>
    <row r="25" spans="1:7" ht="24" x14ac:dyDescent="0.25">
      <c r="A25" s="7" t="s">
        <v>38</v>
      </c>
      <c r="B25" s="4" t="s">
        <v>39</v>
      </c>
      <c r="C25" s="12">
        <f>C26+C27+C28+C29</f>
        <v>3262063777.23</v>
      </c>
      <c r="D25" s="12">
        <f>D26+D27+D28+D29</f>
        <v>1710982226.8599999</v>
      </c>
      <c r="E25" s="6">
        <f t="shared" si="0"/>
        <v>52.45091278726899</v>
      </c>
      <c r="F25" s="17">
        <f>F26+F27+F28+F29</f>
        <v>1129603.4000000001</v>
      </c>
      <c r="G25" s="5">
        <f t="shared" si="1"/>
        <v>151467.51743665076</v>
      </c>
    </row>
    <row r="26" spans="1:7" x14ac:dyDescent="0.25">
      <c r="A26" s="3" t="s">
        <v>53</v>
      </c>
      <c r="B26" s="8" t="s">
        <v>40</v>
      </c>
      <c r="C26" s="11">
        <v>818000</v>
      </c>
      <c r="D26" s="11">
        <v>613440</v>
      </c>
      <c r="E26" s="10">
        <f t="shared" si="0"/>
        <v>74.992665036674822</v>
      </c>
      <c r="F26" s="16">
        <v>59384.7</v>
      </c>
      <c r="G26" s="9">
        <f t="shared" si="1"/>
        <v>1032.993346771138</v>
      </c>
    </row>
    <row r="27" spans="1:7" ht="24" x14ac:dyDescent="0.25">
      <c r="A27" s="3" t="s">
        <v>54</v>
      </c>
      <c r="B27" s="8" t="s">
        <v>41</v>
      </c>
      <c r="C27" s="11">
        <v>2002480147.23</v>
      </c>
      <c r="D27" s="11">
        <v>656593417.23000002</v>
      </c>
      <c r="E27" s="10">
        <f t="shared" si="0"/>
        <v>32.789010075243723</v>
      </c>
      <c r="F27" s="16">
        <v>210047.6</v>
      </c>
      <c r="G27" s="9">
        <f t="shared" si="1"/>
        <v>312592.67767401296</v>
      </c>
    </row>
    <row r="28" spans="1:7" x14ac:dyDescent="0.25">
      <c r="A28" s="3" t="s">
        <v>55</v>
      </c>
      <c r="B28" s="8" t="s">
        <v>42</v>
      </c>
      <c r="C28" s="11">
        <v>1230010220</v>
      </c>
      <c r="D28" s="11">
        <v>1029441096.58</v>
      </c>
      <c r="E28" s="10">
        <f t="shared" si="0"/>
        <v>83.693702689722372</v>
      </c>
      <c r="F28" s="16">
        <v>849395.5</v>
      </c>
      <c r="G28" s="9">
        <f t="shared" si="1"/>
        <v>121196.90963514641</v>
      </c>
    </row>
    <row r="29" spans="1:7" x14ac:dyDescent="0.25">
      <c r="A29" s="3" t="s">
        <v>56</v>
      </c>
      <c r="B29" s="8" t="s">
        <v>43</v>
      </c>
      <c r="C29" s="11">
        <v>28755410</v>
      </c>
      <c r="D29" s="11">
        <v>24334273.050000001</v>
      </c>
      <c r="E29" s="10">
        <f t="shared" si="0"/>
        <v>84.625025516937512</v>
      </c>
      <c r="F29" s="16">
        <v>10775.6</v>
      </c>
      <c r="G29" s="9">
        <v>0</v>
      </c>
    </row>
    <row r="30" spans="1:7" ht="72" x14ac:dyDescent="0.25">
      <c r="A30" s="7" t="s">
        <v>44</v>
      </c>
      <c r="B30" s="4" t="s">
        <v>45</v>
      </c>
      <c r="C30" s="12"/>
      <c r="D30" s="12">
        <v>334764.17</v>
      </c>
      <c r="E30" s="6">
        <v>0</v>
      </c>
      <c r="F30" s="17">
        <v>700.6</v>
      </c>
      <c r="G30" s="5">
        <f t="shared" si="1"/>
        <v>47782.496431630025</v>
      </c>
    </row>
    <row r="31" spans="1:7" ht="36" x14ac:dyDescent="0.25">
      <c r="A31" s="7" t="s">
        <v>46</v>
      </c>
      <c r="B31" s="4" t="s">
        <v>47</v>
      </c>
      <c r="C31" s="12">
        <v>-9514261.3000000007</v>
      </c>
      <c r="D31" s="12">
        <v>-31449476.920000002</v>
      </c>
      <c r="E31" s="6">
        <v>0</v>
      </c>
      <c r="F31" s="17">
        <v>-45132</v>
      </c>
      <c r="G31" s="5">
        <f>D31/F31*100</f>
        <v>69683.322077461678</v>
      </c>
    </row>
    <row r="33" spans="1:1" x14ac:dyDescent="0.25">
      <c r="A33" s="1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2022-10-13T14:41:29Z</dcterms:modified>
</cp:coreProperties>
</file>