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РзПрз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E36"/>
  <c r="D36"/>
  <c r="E34"/>
  <c r="D34"/>
  <c r="D17"/>
  <c r="B7" l="1"/>
  <c r="C7" s="1"/>
  <c r="D7" s="1"/>
  <c r="E7" s="1"/>
  <c r="F7" s="1"/>
  <c r="G7" s="1"/>
  <c r="H7" s="1"/>
  <c r="I7" s="1"/>
  <c r="E8"/>
  <c r="G8"/>
  <c r="H8"/>
  <c r="I8"/>
  <c r="F9"/>
  <c r="F10"/>
  <c r="F11"/>
  <c r="F12"/>
  <c r="F13"/>
  <c r="F14"/>
  <c r="D15"/>
  <c r="F15" s="1"/>
  <c r="E15"/>
  <c r="G15"/>
  <c r="H15"/>
  <c r="I15"/>
  <c r="F16"/>
  <c r="E17"/>
  <c r="G17"/>
  <c r="H17"/>
  <c r="I17"/>
  <c r="F18"/>
  <c r="F19"/>
  <c r="D20"/>
  <c r="D54" s="1"/>
  <c r="E20"/>
  <c r="G20"/>
  <c r="H20"/>
  <c r="I20"/>
  <c r="F21"/>
  <c r="F22"/>
  <c r="F23"/>
  <c r="F24"/>
  <c r="D25"/>
  <c r="E25"/>
  <c r="G25"/>
  <c r="H25"/>
  <c r="I25"/>
  <c r="F26"/>
  <c r="F27"/>
  <c r="F28"/>
  <c r="D29"/>
  <c r="E29"/>
  <c r="F29"/>
  <c r="G29"/>
  <c r="H29"/>
  <c r="I29"/>
  <c r="F30"/>
  <c r="D31"/>
  <c r="E31"/>
  <c r="G31"/>
  <c r="H31"/>
  <c r="I31"/>
  <c r="F32"/>
  <c r="F33"/>
  <c r="F34"/>
  <c r="F35"/>
  <c r="F36"/>
  <c r="F37"/>
  <c r="D38"/>
  <c r="E38"/>
  <c r="G38"/>
  <c r="H38"/>
  <c r="I38"/>
  <c r="F39"/>
  <c r="F40"/>
  <c r="D41"/>
  <c r="E41"/>
  <c r="G41"/>
  <c r="H41"/>
  <c r="I41"/>
  <c r="F42"/>
  <c r="F43"/>
  <c r="D44"/>
  <c r="E44"/>
  <c r="G44"/>
  <c r="H44"/>
  <c r="I44"/>
  <c r="F45"/>
  <c r="F46"/>
  <c r="F47"/>
  <c r="D48"/>
  <c r="E48"/>
  <c r="G48"/>
  <c r="H48"/>
  <c r="I48"/>
  <c r="F49"/>
  <c r="F50"/>
  <c r="F51"/>
  <c r="D52"/>
  <c r="E52"/>
  <c r="G52"/>
  <c r="H52"/>
  <c r="I52"/>
  <c r="F53"/>
  <c r="F52" l="1"/>
  <c r="F48"/>
  <c r="F44"/>
  <c r="F41"/>
  <c r="F38"/>
  <c r="F31"/>
  <c r="F25"/>
  <c r="F20"/>
  <c r="F17"/>
  <c r="F8"/>
  <c r="I54"/>
  <c r="H54"/>
  <c r="G54"/>
  <c r="E54"/>
  <c r="F54" l="1"/>
</calcChain>
</file>

<file path=xl/sharedStrings.xml><?xml version="1.0" encoding="utf-8"?>
<sst xmlns="http://schemas.openxmlformats.org/spreadsheetml/2006/main" count="153" uniqueCount="75">
  <si>
    <t>Х</t>
  </si>
  <si>
    <t>Итого расходов:</t>
  </si>
  <si>
    <t>01</t>
  </si>
  <si>
    <t>13</t>
  </si>
  <si>
    <t>Обслуживание внутреннего государственного и муниципального долга</t>
  </si>
  <si>
    <t>00</t>
  </si>
  <si>
    <t>Обслуживание государственного и муниципального долга</t>
  </si>
  <si>
    <t>04</t>
  </si>
  <si>
    <t>12</t>
  </si>
  <si>
    <t>Другие вопросы в области средств массовой информации</t>
  </si>
  <si>
    <t>02</t>
  </si>
  <si>
    <t>Периодическая печать и издательства</t>
  </si>
  <si>
    <t>Телевидение и радиовещание</t>
  </si>
  <si>
    <t>Средства массовой информации</t>
  </si>
  <si>
    <t>05</t>
  </si>
  <si>
    <t>11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</si>
  <si>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</si>
  <si>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</si>
  <si>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</si>
  <si>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</si>
  <si>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03</t>
  </si>
  <si>
    <t>10</t>
  </si>
  <si>
    <t>Социальное обеспечение населения</t>
  </si>
  <si>
    <t>Пенсионное обеспечение</t>
  </si>
  <si>
    <t>Социальная политика</t>
  </si>
  <si>
    <t>08</t>
  </si>
  <si>
    <t>Другие вопросы в области культуры, кинематографии</t>
  </si>
  <si>
    <t>Культура</t>
  </si>
  <si>
    <t>09</t>
  </si>
  <si>
    <t>07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</si>
  <si>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</si>
  <si>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</si>
  <si>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</si>
  <si>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</si>
  <si>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</si>
  <si>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</si>
  <si>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</si>
  <si>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06</t>
  </si>
  <si>
    <t>Другие вопросы в области охраны окружающей среды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</si>
  <si>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</si>
  <si>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</si>
  <si>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</si>
  <si>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</si>
  <si>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</si>
  <si>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</si>
  <si>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хозяйство(дорожные фонды)</t>
  </si>
  <si>
    <t>Транспорт</t>
  </si>
  <si>
    <t>Национальная экономика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</si>
  <si>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</si>
  <si>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</si>
  <si>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</si>
  <si>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</si>
  <si>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</si>
  <si>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</si>
  <si>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</si>
  <si>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</si>
  <si>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</si>
  <si>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</si>
  <si>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</si>
  <si>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</si>
  <si>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</si>
  <si>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1</t>
  </si>
  <si>
    <t>2021 год</t>
  </si>
  <si>
    <t>2020 год</t>
  </si>
  <si>
    <t>Плановый период</t>
  </si>
  <si>
    <t>% исполнения</t>
  </si>
  <si>
    <t>Подраздел</t>
  </si>
  <si>
    <t>Раздел</t>
  </si>
  <si>
    <t xml:space="preserve">Наименование </t>
  </si>
  <si>
    <t>Ед. измерения: тыс. рублей</t>
  </si>
  <si>
    <t>Сведения о расходах бюджета по разделам и подразделам классификации расходов на очередной финансовый год и плановый период в сравнии с ожидаемым исполнением текущего года</t>
  </si>
  <si>
    <t>Культура и кинематография</t>
  </si>
  <si>
    <t>Утверждено Решением о бюджете на 15.11.2019 года</t>
  </si>
  <si>
    <r>
      <t xml:space="preserve">Ожидаемое исполнение за </t>
    </r>
    <r>
      <rPr>
        <b/>
        <sz val="11"/>
        <color theme="1"/>
        <rFont val="Times New Roman"/>
        <family val="1"/>
        <charset val="204"/>
      </rPr>
      <t>2019 год</t>
    </r>
  </si>
  <si>
    <t>2022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</si>
</sst>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wrapText="1"/>
    </xf>
    <xf numFmtId="165" fontId="4" fillId="4" borderId="1" xfId="1" applyNumberFormat="1" applyFont="1" applyFill="1" applyBorder="1" applyAlignment="1" applyProtection="1">
      <alignment horizontal="left" vertical="center" wrapText="1"/>
      <protection hidden="1"/>
    </xf>
    <xf numFmtId="0" fontId="1" fillId="4" borderId="0" xfId="0" applyFont="1" applyFill="1"/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/>
    <xf numFmtId="0" fontId="2" fillId="5" borderId="1" xfId="0" applyFont="1" applyFill="1" applyBorder="1" applyAlignment="1">
      <alignment horizontal="center"/>
    </xf>
    <xf numFmtId="164" fontId="5" fillId="0" borderId="1" xfId="0" applyNumberFormat="1" applyFont="1" applyBorder="1"/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/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/>
    <xf numFmtId="164" fontId="5" fillId="4" borderId="1" xfId="0" applyNumberFormat="1" applyFont="1" applyFill="1" applyBorder="1"/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54" sqref="D54:F54"/>
    </sheetView>
  </sheetViews>
  <sheetFormatPr defaultRowHeight="15"/>
  <cols>
    <col min="1" max="1" width="46.85546875" style="3" customWidth="1"/>
    <col min="2" max="2" width="8.7109375" style="2" customWidth="1"/>
    <col min="3" max="3" width="10.85546875" style="2" customWidth="1"/>
    <col min="4" max="4" width="16.140625" style="1" customWidth="1"/>
    <col min="5" max="6" width="14.28515625" style="1" customWidth="1"/>
    <col min="7" max="7" width="14.42578125" style="1" customWidth="1"/>
    <col min="8" max="8" width="11.85546875" style="1" bestFit="1" customWidth="1"/>
    <col min="9" max="9" width="11.85546875" style="1" customWidth="1"/>
    <col min="10" max="16384" width="9.140625" style="1"/>
  </cols>
  <sheetData>
    <row r="1" spans="1:9" ht="47.25" customHeight="1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9">
      <c r="A2" s="17"/>
      <c r="B2" s="17"/>
      <c r="C2" s="17"/>
      <c r="D2" s="16"/>
      <c r="E2" s="16"/>
      <c r="F2" s="16"/>
      <c r="G2" s="16"/>
      <c r="H2" s="16"/>
      <c r="I2" s="16"/>
    </row>
    <row r="3" spans="1:9">
      <c r="A3" s="18" t="s">
        <v>69</v>
      </c>
    </row>
    <row r="5" spans="1:9" ht="60" customHeight="1">
      <c r="A5" s="21" t="s">
        <v>68</v>
      </c>
      <c r="B5" s="21" t="s">
        <v>67</v>
      </c>
      <c r="C5" s="21" t="s">
        <v>66</v>
      </c>
      <c r="D5" s="24" t="s">
        <v>72</v>
      </c>
      <c r="E5" s="24" t="s">
        <v>73</v>
      </c>
      <c r="F5" s="24" t="s">
        <v>65</v>
      </c>
      <c r="G5" s="27" t="s">
        <v>63</v>
      </c>
      <c r="H5" s="29" t="s">
        <v>64</v>
      </c>
      <c r="I5" s="30"/>
    </row>
    <row r="6" spans="1:9" ht="15.75" customHeight="1">
      <c r="A6" s="22"/>
      <c r="B6" s="26"/>
      <c r="C6" s="22"/>
      <c r="D6" s="25"/>
      <c r="E6" s="25"/>
      <c r="F6" s="25"/>
      <c r="G6" s="28"/>
      <c r="H6" s="19" t="s">
        <v>62</v>
      </c>
      <c r="I6" s="19" t="s">
        <v>74</v>
      </c>
    </row>
    <row r="7" spans="1:9" s="14" customFormat="1" ht="14.25">
      <c r="A7" s="15" t="s">
        <v>61</v>
      </c>
      <c r="B7" s="4">
        <f t="shared" ref="B7:I7" si="0">A7+1</f>
        <v>2</v>
      </c>
      <c r="C7" s="4">
        <f t="shared" si="0"/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</row>
    <row r="8" spans="1:9" s="14" customFormat="1" ht="14.25">
      <c r="A8" s="9" t="s">
        <v>60</v>
      </c>
      <c r="B8" s="8" t="s">
        <v>2</v>
      </c>
      <c r="C8" s="8" t="s">
        <v>5</v>
      </c>
      <c r="D8" s="31">
        <f>SUM(D9:D14)</f>
        <v>402521.1</v>
      </c>
      <c r="E8" s="31">
        <f>SUM(E9:E14)</f>
        <v>368889.19999999995</v>
      </c>
      <c r="F8" s="31">
        <f t="shared" ref="F8:F54" si="1">E8/D8*100</f>
        <v>91.644686452461741</v>
      </c>
      <c r="G8" s="31">
        <f>SUM(G9:G14)</f>
        <v>438862.3</v>
      </c>
      <c r="H8" s="31">
        <f>SUM(H9:H14)</f>
        <v>423928.4</v>
      </c>
      <c r="I8" s="31">
        <f>SUM(I9:I14)</f>
        <v>455788.7</v>
      </c>
    </row>
    <row r="9" spans="1:9" ht="45">
      <c r="A9" s="7" t="s">
        <v>59</v>
      </c>
      <c r="B9" s="6" t="s">
        <v>2</v>
      </c>
      <c r="C9" s="6" t="s">
        <v>10</v>
      </c>
      <c r="D9" s="20">
        <v>2134.6999999999998</v>
      </c>
      <c r="E9" s="20">
        <v>2134.6999999999998</v>
      </c>
      <c r="F9" s="20">
        <f t="shared" si="1"/>
        <v>100</v>
      </c>
      <c r="G9" s="20">
        <v>2315.1999999999998</v>
      </c>
      <c r="H9" s="20">
        <v>2315.1999999999998</v>
      </c>
      <c r="I9" s="20">
        <v>2315.1999999999998</v>
      </c>
    </row>
    <row r="10" spans="1:9" ht="60">
      <c r="A10" s="7" t="s">
        <v>58</v>
      </c>
      <c r="B10" s="6" t="s">
        <v>2</v>
      </c>
      <c r="C10" s="6" t="s">
        <v>20</v>
      </c>
      <c r="D10" s="20">
        <v>5365.5</v>
      </c>
      <c r="E10" s="20">
        <v>4831.2</v>
      </c>
      <c r="F10" s="20">
        <f t="shared" si="1"/>
        <v>90.041934582051994</v>
      </c>
      <c r="G10" s="20">
        <v>4801.1000000000004</v>
      </c>
      <c r="H10" s="20">
        <v>4801.1000000000004</v>
      </c>
      <c r="I10" s="20">
        <v>5341.8</v>
      </c>
    </row>
    <row r="11" spans="1:9" ht="60">
      <c r="A11" s="7" t="s">
        <v>57</v>
      </c>
      <c r="B11" s="6" t="s">
        <v>2</v>
      </c>
      <c r="C11" s="6" t="s">
        <v>7</v>
      </c>
      <c r="D11" s="20">
        <v>131958.29999999999</v>
      </c>
      <c r="E11" s="20">
        <v>122582.9</v>
      </c>
      <c r="F11" s="20">
        <f t="shared" si="1"/>
        <v>92.895179765122776</v>
      </c>
      <c r="G11" s="20">
        <v>134517.9</v>
      </c>
      <c r="H11" s="20">
        <v>121055.6</v>
      </c>
      <c r="I11" s="20">
        <v>152772.70000000001</v>
      </c>
    </row>
    <row r="12" spans="1:9" ht="45">
      <c r="A12" s="7" t="s">
        <v>56</v>
      </c>
      <c r="B12" s="6" t="s">
        <v>2</v>
      </c>
      <c r="C12" s="6" t="s">
        <v>37</v>
      </c>
      <c r="D12" s="20">
        <v>17700.2</v>
      </c>
      <c r="E12" s="20">
        <v>17537.400000000001</v>
      </c>
      <c r="F12" s="20">
        <f t="shared" si="1"/>
        <v>99.08023638150982</v>
      </c>
      <c r="G12" s="20">
        <v>17427.599999999999</v>
      </c>
      <c r="H12" s="20">
        <v>17193</v>
      </c>
      <c r="I12" s="20">
        <v>17279.2</v>
      </c>
    </row>
    <row r="13" spans="1:9">
      <c r="A13" s="7" t="s">
        <v>55</v>
      </c>
      <c r="B13" s="6" t="s">
        <v>2</v>
      </c>
      <c r="C13" s="6" t="s">
        <v>15</v>
      </c>
      <c r="D13" s="20">
        <v>4800</v>
      </c>
      <c r="E13" s="20">
        <v>0</v>
      </c>
      <c r="F13" s="20">
        <f t="shared" si="1"/>
        <v>0</v>
      </c>
      <c r="G13" s="20">
        <v>500</v>
      </c>
      <c r="H13" s="20">
        <v>500</v>
      </c>
      <c r="I13" s="20">
        <v>500</v>
      </c>
    </row>
    <row r="14" spans="1:9">
      <c r="A14" s="7" t="s">
        <v>54</v>
      </c>
      <c r="B14" s="6" t="s">
        <v>2</v>
      </c>
      <c r="C14" s="6" t="s">
        <v>3</v>
      </c>
      <c r="D14" s="20">
        <v>240562.4</v>
      </c>
      <c r="E14" s="20">
        <v>221803</v>
      </c>
      <c r="F14" s="20">
        <f t="shared" si="1"/>
        <v>92.201856981805975</v>
      </c>
      <c r="G14" s="20">
        <v>279300.5</v>
      </c>
      <c r="H14" s="20">
        <v>278063.5</v>
      </c>
      <c r="I14" s="20">
        <v>277579.8</v>
      </c>
    </row>
    <row r="15" spans="1:9">
      <c r="A15" s="9" t="s">
        <v>53</v>
      </c>
      <c r="B15" s="8" t="s">
        <v>10</v>
      </c>
      <c r="C15" s="8" t="s">
        <v>5</v>
      </c>
      <c r="D15" s="31">
        <f>D16</f>
        <v>1960.3</v>
      </c>
      <c r="E15" s="31">
        <f>E16</f>
        <v>1870</v>
      </c>
      <c r="F15" s="31">
        <f t="shared" si="1"/>
        <v>95.393562209865834</v>
      </c>
      <c r="G15" s="31">
        <f>G16</f>
        <v>1036.8</v>
      </c>
      <c r="H15" s="31">
        <f>H16</f>
        <v>97</v>
      </c>
      <c r="I15" s="31">
        <f>I16</f>
        <v>97</v>
      </c>
    </row>
    <row r="16" spans="1:9">
      <c r="A16" s="7" t="s">
        <v>52</v>
      </c>
      <c r="B16" s="6" t="s">
        <v>10</v>
      </c>
      <c r="C16" s="6" t="s">
        <v>7</v>
      </c>
      <c r="D16" s="20">
        <v>1960.3</v>
      </c>
      <c r="E16" s="20">
        <v>1870</v>
      </c>
      <c r="F16" s="20">
        <f t="shared" si="1"/>
        <v>95.393562209865834</v>
      </c>
      <c r="G16" s="20">
        <v>1036.8</v>
      </c>
      <c r="H16" s="20">
        <v>97</v>
      </c>
      <c r="I16" s="20">
        <v>97</v>
      </c>
    </row>
    <row r="17" spans="1:9" ht="29.25">
      <c r="A17" s="9" t="s">
        <v>51</v>
      </c>
      <c r="B17" s="8" t="s">
        <v>20</v>
      </c>
      <c r="C17" s="8" t="s">
        <v>5</v>
      </c>
      <c r="D17" s="31">
        <f>SUM(D18:D19)</f>
        <v>14872.1</v>
      </c>
      <c r="E17" s="31">
        <f>SUM(E18:E19)</f>
        <v>13356.4</v>
      </c>
      <c r="F17" s="31">
        <f t="shared" si="1"/>
        <v>89.808433240766263</v>
      </c>
      <c r="G17" s="31">
        <f>SUM(G18:G19)</f>
        <v>14525.6</v>
      </c>
      <c r="H17" s="31">
        <f>SUM(H18:H19)</f>
        <v>21120.1</v>
      </c>
      <c r="I17" s="31">
        <f>SUM(I18:I19)</f>
        <v>24668.6</v>
      </c>
    </row>
    <row r="18" spans="1:9" ht="45">
      <c r="A18" s="7" t="s">
        <v>50</v>
      </c>
      <c r="B18" s="6" t="s">
        <v>20</v>
      </c>
      <c r="C18" s="6" t="s">
        <v>28</v>
      </c>
      <c r="D18" s="20">
        <v>12974.4</v>
      </c>
      <c r="E18" s="20">
        <v>12385.6</v>
      </c>
      <c r="F18" s="20">
        <f t="shared" si="1"/>
        <v>95.461832531754837</v>
      </c>
      <c r="G18" s="20">
        <v>13427.6</v>
      </c>
      <c r="H18" s="20">
        <v>14148.3</v>
      </c>
      <c r="I18" s="20">
        <v>17696.8</v>
      </c>
    </row>
    <row r="19" spans="1:9" ht="45">
      <c r="A19" s="7" t="s">
        <v>49</v>
      </c>
      <c r="B19" s="6" t="s">
        <v>20</v>
      </c>
      <c r="C19" s="6" t="s">
        <v>48</v>
      </c>
      <c r="D19" s="20">
        <v>1897.7</v>
      </c>
      <c r="E19" s="20">
        <v>970.8</v>
      </c>
      <c r="F19" s="20">
        <f t="shared" si="1"/>
        <v>51.156663329293352</v>
      </c>
      <c r="G19" s="20">
        <v>1098</v>
      </c>
      <c r="H19" s="20">
        <v>6971.8</v>
      </c>
      <c r="I19" s="20">
        <v>6971.8</v>
      </c>
    </row>
    <row r="20" spans="1:9" ht="18" customHeight="1">
      <c r="A20" s="9" t="s">
        <v>47</v>
      </c>
      <c r="B20" s="8" t="s">
        <v>7</v>
      </c>
      <c r="C20" s="8" t="s">
        <v>5</v>
      </c>
      <c r="D20" s="31">
        <f>SUM(D21:D24)</f>
        <v>178854.69999999998</v>
      </c>
      <c r="E20" s="31">
        <f>SUM(E21:E24)</f>
        <v>140526.6</v>
      </c>
      <c r="F20" s="31">
        <f t="shared" si="1"/>
        <v>78.570258427651069</v>
      </c>
      <c r="G20" s="31">
        <f>SUM(G21:G24)</f>
        <v>112846</v>
      </c>
      <c r="H20" s="31">
        <f>SUM(H21:H24)</f>
        <v>105152.2</v>
      </c>
      <c r="I20" s="31">
        <f>SUM(I21:I24)</f>
        <v>112637.2</v>
      </c>
    </row>
    <row r="21" spans="1:9" s="11" customFormat="1">
      <c r="A21" s="13" t="s">
        <v>46</v>
      </c>
      <c r="B21" s="12" t="s">
        <v>7</v>
      </c>
      <c r="C21" s="12" t="s">
        <v>25</v>
      </c>
      <c r="D21" s="20">
        <v>21945.4</v>
      </c>
      <c r="E21" s="32">
        <v>21945.4</v>
      </c>
      <c r="F21" s="20">
        <f t="shared" si="1"/>
        <v>100</v>
      </c>
      <c r="G21" s="32">
        <v>5008.5</v>
      </c>
      <c r="H21" s="32">
        <v>1239</v>
      </c>
      <c r="I21" s="32">
        <v>1244</v>
      </c>
    </row>
    <row r="22" spans="1:9">
      <c r="A22" s="10" t="s">
        <v>45</v>
      </c>
      <c r="B22" s="6" t="s">
        <v>7</v>
      </c>
      <c r="C22" s="6" t="s">
        <v>28</v>
      </c>
      <c r="D22" s="20">
        <v>106729.2</v>
      </c>
      <c r="E22" s="20">
        <v>73281.5</v>
      </c>
      <c r="F22" s="20">
        <f t="shared" si="1"/>
        <v>68.661153648673462</v>
      </c>
      <c r="G22" s="20">
        <v>94357</v>
      </c>
      <c r="H22" s="20">
        <v>89000</v>
      </c>
      <c r="I22" s="20">
        <v>95500</v>
      </c>
    </row>
    <row r="23" spans="1:9">
      <c r="A23" s="10" t="s">
        <v>44</v>
      </c>
      <c r="B23" s="6" t="s">
        <v>7</v>
      </c>
      <c r="C23" s="6" t="s">
        <v>21</v>
      </c>
      <c r="D23" s="20">
        <v>35543.699999999997</v>
      </c>
      <c r="E23" s="20">
        <v>32921.300000000003</v>
      </c>
      <c r="F23" s="20">
        <f t="shared" si="1"/>
        <v>92.622039911432978</v>
      </c>
      <c r="G23" s="20">
        <v>0</v>
      </c>
      <c r="H23" s="20">
        <v>0</v>
      </c>
      <c r="I23" s="20">
        <v>0</v>
      </c>
    </row>
    <row r="24" spans="1:9">
      <c r="A24" s="10" t="s">
        <v>43</v>
      </c>
      <c r="B24" s="6" t="s">
        <v>7</v>
      </c>
      <c r="C24" s="6" t="s">
        <v>8</v>
      </c>
      <c r="D24" s="20">
        <v>14636.4</v>
      </c>
      <c r="E24" s="20">
        <v>12378.4</v>
      </c>
      <c r="F24" s="20">
        <f t="shared" si="1"/>
        <v>84.572709136126363</v>
      </c>
      <c r="G24" s="20">
        <v>13480.5</v>
      </c>
      <c r="H24" s="20">
        <v>14913.2</v>
      </c>
      <c r="I24" s="20">
        <v>15893.2</v>
      </c>
    </row>
    <row r="25" spans="1:9">
      <c r="A25" s="9" t="s">
        <v>42</v>
      </c>
      <c r="B25" s="8" t="s">
        <v>14</v>
      </c>
      <c r="C25" s="8" t="s">
        <v>5</v>
      </c>
      <c r="D25" s="31">
        <f>SUM(D26:D28)</f>
        <v>697680.60000000009</v>
      </c>
      <c r="E25" s="31">
        <f>SUM(E26:E28)</f>
        <v>613909.5</v>
      </c>
      <c r="F25" s="31">
        <f t="shared" si="1"/>
        <v>87.992915382769695</v>
      </c>
      <c r="G25" s="31">
        <f>SUM(G26:G28)</f>
        <v>636406.19999999995</v>
      </c>
      <c r="H25" s="31">
        <f>SUM(H26:H28)</f>
        <v>470047.89999999997</v>
      </c>
      <c r="I25" s="31">
        <f>SUM(I26:I28)</f>
        <v>516602.66</v>
      </c>
    </row>
    <row r="26" spans="1:9">
      <c r="A26" s="10" t="s">
        <v>41</v>
      </c>
      <c r="B26" s="6" t="s">
        <v>14</v>
      </c>
      <c r="C26" s="6" t="s">
        <v>2</v>
      </c>
      <c r="D26" s="20">
        <v>81663.199999999997</v>
      </c>
      <c r="E26" s="20">
        <v>79502.399999999994</v>
      </c>
      <c r="F26" s="20">
        <f t="shared" si="1"/>
        <v>97.354010129409573</v>
      </c>
      <c r="G26" s="20">
        <v>132368.6</v>
      </c>
      <c r="H26" s="20">
        <v>65894.899999999994</v>
      </c>
      <c r="I26" s="20">
        <v>68594.8</v>
      </c>
    </row>
    <row r="27" spans="1:9">
      <c r="A27" s="10" t="s">
        <v>40</v>
      </c>
      <c r="B27" s="6" t="s">
        <v>14</v>
      </c>
      <c r="C27" s="6" t="s">
        <v>10</v>
      </c>
      <c r="D27" s="20">
        <v>81513</v>
      </c>
      <c r="E27" s="20">
        <v>45806.5</v>
      </c>
      <c r="F27" s="20">
        <f t="shared" si="1"/>
        <v>56.195330806129085</v>
      </c>
      <c r="G27" s="20">
        <v>99303.3</v>
      </c>
      <c r="H27" s="20">
        <v>36135.199999999997</v>
      </c>
      <c r="I27" s="20">
        <v>29500</v>
      </c>
    </row>
    <row r="28" spans="1:9">
      <c r="A28" s="10" t="s">
        <v>39</v>
      </c>
      <c r="B28" s="6" t="s">
        <v>14</v>
      </c>
      <c r="C28" s="6" t="s">
        <v>20</v>
      </c>
      <c r="D28" s="20">
        <v>534504.4</v>
      </c>
      <c r="E28" s="20">
        <v>488600.6</v>
      </c>
      <c r="F28" s="20">
        <f t="shared" si="1"/>
        <v>91.411894831922808</v>
      </c>
      <c r="G28" s="20">
        <v>404734.3</v>
      </c>
      <c r="H28" s="20">
        <v>368017.8</v>
      </c>
      <c r="I28" s="20">
        <v>418507.86</v>
      </c>
    </row>
    <row r="29" spans="1:9">
      <c r="A29" s="9"/>
      <c r="B29" s="8" t="s">
        <v>37</v>
      </c>
      <c r="C29" s="8" t="s">
        <v>5</v>
      </c>
      <c r="D29" s="31">
        <f>D30</f>
        <v>552.29999999999995</v>
      </c>
      <c r="E29" s="31">
        <f>E30</f>
        <v>551.1</v>
      </c>
      <c r="F29" s="31">
        <f t="shared" si="1"/>
        <v>99.782726778924513</v>
      </c>
      <c r="G29" s="31">
        <f>G30</f>
        <v>640</v>
      </c>
      <c r="H29" s="31">
        <f>H30</f>
        <v>2210</v>
      </c>
      <c r="I29" s="31">
        <f>I30</f>
        <v>2340</v>
      </c>
    </row>
    <row r="30" spans="1:9" ht="30">
      <c r="A30" s="7" t="s">
        <v>38</v>
      </c>
      <c r="B30" s="6" t="s">
        <v>37</v>
      </c>
      <c r="C30" s="6" t="s">
        <v>14</v>
      </c>
      <c r="D30" s="20">
        <v>552.29999999999995</v>
      </c>
      <c r="E30" s="20">
        <v>551.1</v>
      </c>
      <c r="F30" s="20">
        <f t="shared" si="1"/>
        <v>99.782726778924513</v>
      </c>
      <c r="G30" s="20">
        <v>640</v>
      </c>
      <c r="H30" s="20">
        <v>2210</v>
      </c>
      <c r="I30" s="20">
        <v>2340</v>
      </c>
    </row>
    <row r="31" spans="1:9">
      <c r="A31" s="9" t="s">
        <v>36</v>
      </c>
      <c r="B31" s="8" t="s">
        <v>29</v>
      </c>
      <c r="C31" s="8" t="s">
        <v>5</v>
      </c>
      <c r="D31" s="31">
        <f>SUM(D32:D37)</f>
        <v>519762.57999999996</v>
      </c>
      <c r="E31" s="31">
        <f>SUM(E32:E37)</f>
        <v>481086.65</v>
      </c>
      <c r="F31" s="31">
        <f t="shared" si="1"/>
        <v>92.558923730138488</v>
      </c>
      <c r="G31" s="31">
        <f>SUM(G32:G37)</f>
        <v>499255.2</v>
      </c>
      <c r="H31" s="31">
        <f>SUM(H32:H37)</f>
        <v>440106</v>
      </c>
      <c r="I31" s="31">
        <f>SUM(I32:I37)</f>
        <v>468023.1</v>
      </c>
    </row>
    <row r="32" spans="1:9">
      <c r="A32" s="10" t="s">
        <v>35</v>
      </c>
      <c r="B32" s="6" t="s">
        <v>29</v>
      </c>
      <c r="C32" s="6" t="s">
        <v>2</v>
      </c>
      <c r="D32" s="32">
        <v>219141.4</v>
      </c>
      <c r="E32" s="32">
        <v>197504.5</v>
      </c>
      <c r="F32" s="20">
        <f t="shared" si="1"/>
        <v>90.126511923351771</v>
      </c>
      <c r="G32" s="20">
        <v>194206.4</v>
      </c>
      <c r="H32" s="20">
        <v>165377</v>
      </c>
      <c r="I32" s="20">
        <v>184783.8</v>
      </c>
    </row>
    <row r="33" spans="1:9">
      <c r="A33" s="10" t="s">
        <v>34</v>
      </c>
      <c r="B33" s="6" t="s">
        <v>29</v>
      </c>
      <c r="C33" s="6" t="s">
        <v>10</v>
      </c>
      <c r="D33" s="32">
        <v>170220.1</v>
      </c>
      <c r="E33" s="32">
        <v>154648.79999999999</v>
      </c>
      <c r="F33" s="20">
        <f t="shared" si="1"/>
        <v>90.852255403445298</v>
      </c>
      <c r="G33" s="20">
        <v>165432.4</v>
      </c>
      <c r="H33" s="20">
        <v>143348</v>
      </c>
      <c r="I33" s="20">
        <v>145277.79999999999</v>
      </c>
    </row>
    <row r="34" spans="1:9">
      <c r="A34" s="10" t="s">
        <v>33</v>
      </c>
      <c r="B34" s="6" t="s">
        <v>29</v>
      </c>
      <c r="C34" s="6" t="s">
        <v>20</v>
      </c>
      <c r="D34" s="32">
        <f>13802.9+88683.7</f>
        <v>102486.59999999999</v>
      </c>
      <c r="E34" s="32">
        <f>13722.7+88181.8</f>
        <v>101904.5</v>
      </c>
      <c r="F34" s="20">
        <f t="shared" si="1"/>
        <v>99.432023308413008</v>
      </c>
      <c r="G34" s="20">
        <v>109480.9</v>
      </c>
      <c r="H34" s="20">
        <v>102162.5</v>
      </c>
      <c r="I34" s="20">
        <v>105910.5</v>
      </c>
    </row>
    <row r="35" spans="1:9" ht="25.5">
      <c r="A35" s="10" t="s">
        <v>32</v>
      </c>
      <c r="B35" s="6" t="s">
        <v>29</v>
      </c>
      <c r="C35" s="6" t="s">
        <v>14</v>
      </c>
      <c r="D35" s="32">
        <v>1462.38</v>
      </c>
      <c r="E35" s="32">
        <v>1169.95</v>
      </c>
      <c r="F35" s="20">
        <f t="shared" si="1"/>
        <v>80.003145557242306</v>
      </c>
      <c r="G35" s="20">
        <v>1355.9</v>
      </c>
      <c r="H35" s="20">
        <v>1813.2</v>
      </c>
      <c r="I35" s="20">
        <v>1689.6</v>
      </c>
    </row>
    <row r="36" spans="1:9">
      <c r="A36" s="10" t="s">
        <v>31</v>
      </c>
      <c r="B36" s="6" t="s">
        <v>29</v>
      </c>
      <c r="C36" s="6" t="s">
        <v>29</v>
      </c>
      <c r="D36" s="20">
        <f>4900+8278.8</f>
        <v>13178.8</v>
      </c>
      <c r="E36" s="20">
        <f>4900+8165.2</f>
        <v>13065.2</v>
      </c>
      <c r="F36" s="20">
        <f t="shared" si="1"/>
        <v>99.138009530458021</v>
      </c>
      <c r="G36" s="20">
        <v>14233.4</v>
      </c>
      <c r="H36" s="20">
        <v>13719.3</v>
      </c>
      <c r="I36" s="20">
        <v>14991.5</v>
      </c>
    </row>
    <row r="37" spans="1:9">
      <c r="A37" s="10" t="s">
        <v>30</v>
      </c>
      <c r="B37" s="6" t="s">
        <v>29</v>
      </c>
      <c r="C37" s="6" t="s">
        <v>28</v>
      </c>
      <c r="D37" s="20">
        <v>13273.3</v>
      </c>
      <c r="E37" s="20">
        <v>12793.7</v>
      </c>
      <c r="F37" s="20">
        <f t="shared" si="1"/>
        <v>96.386731257486844</v>
      </c>
      <c r="G37" s="20">
        <v>14546.2</v>
      </c>
      <c r="H37" s="20">
        <v>13686</v>
      </c>
      <c r="I37" s="20">
        <v>15369.9</v>
      </c>
    </row>
    <row r="38" spans="1:9">
      <c r="A38" s="9" t="s">
        <v>71</v>
      </c>
      <c r="B38" s="8" t="s">
        <v>25</v>
      </c>
      <c r="C38" s="8" t="s">
        <v>5</v>
      </c>
      <c r="D38" s="31">
        <f>SUM(D39:D40)</f>
        <v>249555.75</v>
      </c>
      <c r="E38" s="31">
        <f>SUM(E39:E40)</f>
        <v>243475.39</v>
      </c>
      <c r="F38" s="31">
        <f t="shared" si="1"/>
        <v>97.563526386388617</v>
      </c>
      <c r="G38" s="31">
        <f>SUM(G39:G40)</f>
        <v>267946.90000000002</v>
      </c>
      <c r="H38" s="31">
        <f>SUM(H39:H40)</f>
        <v>249722.19999999998</v>
      </c>
      <c r="I38" s="31">
        <f>SUM(I39:I40)</f>
        <v>291858.3</v>
      </c>
    </row>
    <row r="39" spans="1:9">
      <c r="A39" s="10" t="s">
        <v>27</v>
      </c>
      <c r="B39" s="6" t="s">
        <v>25</v>
      </c>
      <c r="C39" s="6" t="s">
        <v>2</v>
      </c>
      <c r="D39" s="20">
        <v>243021.97</v>
      </c>
      <c r="E39" s="20">
        <v>236941.63</v>
      </c>
      <c r="F39" s="20">
        <f t="shared" si="1"/>
        <v>97.49802867617278</v>
      </c>
      <c r="G39" s="20">
        <v>261022.4</v>
      </c>
      <c r="H39" s="20">
        <v>243221.8</v>
      </c>
      <c r="I39" s="20">
        <v>284933.8</v>
      </c>
    </row>
    <row r="40" spans="1:9">
      <c r="A40" s="10" t="s">
        <v>26</v>
      </c>
      <c r="B40" s="6" t="s">
        <v>25</v>
      </c>
      <c r="C40" s="6" t="s">
        <v>7</v>
      </c>
      <c r="D40" s="20">
        <v>6533.78</v>
      </c>
      <c r="E40" s="20">
        <v>6533.76</v>
      </c>
      <c r="F40" s="20">
        <f t="shared" si="1"/>
        <v>99.999693898478384</v>
      </c>
      <c r="G40" s="20">
        <v>6924.5</v>
      </c>
      <c r="H40" s="20">
        <v>6500.4</v>
      </c>
      <c r="I40" s="20">
        <v>6924.5</v>
      </c>
    </row>
    <row r="41" spans="1:9">
      <c r="A41" s="9" t="s">
        <v>24</v>
      </c>
      <c r="B41" s="8" t="s">
        <v>21</v>
      </c>
      <c r="C41" s="8" t="s">
        <v>5</v>
      </c>
      <c r="D41" s="31">
        <f>SUM(D42:D43)</f>
        <v>20950</v>
      </c>
      <c r="E41" s="31">
        <f>SUM(E42:E43)</f>
        <v>20528</v>
      </c>
      <c r="F41" s="31">
        <f t="shared" si="1"/>
        <v>97.985680190930793</v>
      </c>
      <c r="G41" s="31">
        <f>SUM(G42:G43)</f>
        <v>25598.7</v>
      </c>
      <c r="H41" s="31">
        <f>SUM(H42:H43)</f>
        <v>26013.200000000001</v>
      </c>
      <c r="I41" s="31">
        <f>SUM(I42:I43)</f>
        <v>26408.1</v>
      </c>
    </row>
    <row r="42" spans="1:9">
      <c r="A42" s="10" t="s">
        <v>23</v>
      </c>
      <c r="B42" s="6" t="s">
        <v>21</v>
      </c>
      <c r="C42" s="6" t="s">
        <v>2</v>
      </c>
      <c r="D42" s="20">
        <v>14500</v>
      </c>
      <c r="E42" s="20">
        <v>14500</v>
      </c>
      <c r="F42" s="20">
        <f t="shared" si="1"/>
        <v>100</v>
      </c>
      <c r="G42" s="20">
        <v>15500</v>
      </c>
      <c r="H42" s="20">
        <v>15800</v>
      </c>
      <c r="I42" s="20">
        <v>16500</v>
      </c>
    </row>
    <row r="43" spans="1:9">
      <c r="A43" s="10" t="s">
        <v>22</v>
      </c>
      <c r="B43" s="6" t="s">
        <v>21</v>
      </c>
      <c r="C43" s="6" t="s">
        <v>20</v>
      </c>
      <c r="D43" s="20">
        <v>6450</v>
      </c>
      <c r="E43" s="20">
        <v>6028</v>
      </c>
      <c r="F43" s="20">
        <f t="shared" si="1"/>
        <v>93.457364341085267</v>
      </c>
      <c r="G43" s="20">
        <v>10098.700000000001</v>
      </c>
      <c r="H43" s="20">
        <v>10213.200000000001</v>
      </c>
      <c r="I43" s="20">
        <v>9908.1</v>
      </c>
    </row>
    <row r="44" spans="1:9">
      <c r="A44" s="9" t="s">
        <v>19</v>
      </c>
      <c r="B44" s="8" t="s">
        <v>15</v>
      </c>
      <c r="C44" s="8" t="s">
        <v>5</v>
      </c>
      <c r="D44" s="31">
        <f>SUM(D45:D47)</f>
        <v>120647.37</v>
      </c>
      <c r="E44" s="31">
        <f>SUM(E45:E47)</f>
        <v>111294.89</v>
      </c>
      <c r="F44" s="31">
        <f t="shared" si="1"/>
        <v>92.248086303083113</v>
      </c>
      <c r="G44" s="31">
        <f>SUM(G45:G47)</f>
        <v>104643.7</v>
      </c>
      <c r="H44" s="31">
        <f>SUM(H45:H47)</f>
        <v>100557.3</v>
      </c>
      <c r="I44" s="31">
        <f>SUM(I45:I47)</f>
        <v>116587.3</v>
      </c>
    </row>
    <row r="45" spans="1:9">
      <c r="A45" s="10" t="s">
        <v>18</v>
      </c>
      <c r="B45" s="6" t="s">
        <v>15</v>
      </c>
      <c r="C45" s="6" t="s">
        <v>2</v>
      </c>
      <c r="D45" s="20">
        <v>36474.400000000001</v>
      </c>
      <c r="E45" s="20">
        <v>36283</v>
      </c>
      <c r="F45" s="20">
        <f t="shared" si="1"/>
        <v>99.475248393393727</v>
      </c>
      <c r="G45" s="20">
        <v>35078.9</v>
      </c>
      <c r="H45" s="20">
        <v>34958</v>
      </c>
      <c r="I45" s="20">
        <v>43872.800000000003</v>
      </c>
    </row>
    <row r="46" spans="1:9">
      <c r="A46" s="10" t="s">
        <v>17</v>
      </c>
      <c r="B46" s="6" t="s">
        <v>15</v>
      </c>
      <c r="C46" s="6" t="s">
        <v>10</v>
      </c>
      <c r="D46" s="20">
        <v>76944.97</v>
      </c>
      <c r="E46" s="20">
        <v>67994.789999999994</v>
      </c>
      <c r="F46" s="20">
        <f t="shared" si="1"/>
        <v>88.368076561729765</v>
      </c>
      <c r="G46" s="20">
        <v>62821.1</v>
      </c>
      <c r="H46" s="20">
        <v>58969.3</v>
      </c>
      <c r="I46" s="20">
        <v>65944</v>
      </c>
    </row>
    <row r="47" spans="1:9" ht="25.5">
      <c r="A47" s="10" t="s">
        <v>16</v>
      </c>
      <c r="B47" s="6" t="s">
        <v>15</v>
      </c>
      <c r="C47" s="6" t="s">
        <v>14</v>
      </c>
      <c r="D47" s="20">
        <v>7228</v>
      </c>
      <c r="E47" s="20">
        <v>7017.1</v>
      </c>
      <c r="F47" s="20">
        <f t="shared" si="1"/>
        <v>97.082180409518543</v>
      </c>
      <c r="G47" s="20">
        <v>6743.7</v>
      </c>
      <c r="H47" s="20">
        <v>6630</v>
      </c>
      <c r="I47" s="20">
        <v>6770.5</v>
      </c>
    </row>
    <row r="48" spans="1:9">
      <c r="A48" s="9" t="s">
        <v>13</v>
      </c>
      <c r="B48" s="8" t="s">
        <v>8</v>
      </c>
      <c r="C48" s="8" t="s">
        <v>5</v>
      </c>
      <c r="D48" s="31">
        <f>SUM(D49:D51)</f>
        <v>21872.800000000003</v>
      </c>
      <c r="E48" s="31">
        <f>SUM(E49:E51)</f>
        <v>17797.399999999998</v>
      </c>
      <c r="F48" s="31">
        <f t="shared" si="1"/>
        <v>81.367726125598892</v>
      </c>
      <c r="G48" s="31">
        <f>SUM(G49:G51)</f>
        <v>21149.300000000003</v>
      </c>
      <c r="H48" s="31">
        <f>SUM(H49:H51)</f>
        <v>20784.900000000001</v>
      </c>
      <c r="I48" s="31">
        <f>SUM(I49:I51)</f>
        <v>20784.900000000001</v>
      </c>
    </row>
    <row r="49" spans="1:9">
      <c r="A49" s="10" t="s">
        <v>12</v>
      </c>
      <c r="B49" s="6" t="s">
        <v>8</v>
      </c>
      <c r="C49" s="6" t="s">
        <v>2</v>
      </c>
      <c r="D49" s="20">
        <v>8178.6</v>
      </c>
      <c r="E49" s="20">
        <v>7380.2</v>
      </c>
      <c r="F49" s="20">
        <f t="shared" si="1"/>
        <v>90.237938033404248</v>
      </c>
      <c r="G49" s="20">
        <v>9541</v>
      </c>
      <c r="H49" s="20">
        <v>9188.2000000000007</v>
      </c>
      <c r="I49" s="20">
        <v>9188.2000000000007</v>
      </c>
    </row>
    <row r="50" spans="1:9">
      <c r="A50" s="10" t="s">
        <v>11</v>
      </c>
      <c r="B50" s="6" t="s">
        <v>8</v>
      </c>
      <c r="C50" s="6" t="s">
        <v>10</v>
      </c>
      <c r="D50" s="20">
        <v>10829.7</v>
      </c>
      <c r="E50" s="20">
        <v>8053.4</v>
      </c>
      <c r="F50" s="20">
        <f t="shared" si="1"/>
        <v>74.364017470474707</v>
      </c>
      <c r="G50" s="20">
        <v>9471.4</v>
      </c>
      <c r="H50" s="20">
        <v>9490.7999999999993</v>
      </c>
      <c r="I50" s="20">
        <v>9490.7999999999993</v>
      </c>
    </row>
    <row r="51" spans="1:9" ht="25.5">
      <c r="A51" s="10" t="s">
        <v>9</v>
      </c>
      <c r="B51" s="6" t="s">
        <v>8</v>
      </c>
      <c r="C51" s="6" t="s">
        <v>7</v>
      </c>
      <c r="D51" s="20">
        <v>2864.5</v>
      </c>
      <c r="E51" s="20">
        <v>2363.8000000000002</v>
      </c>
      <c r="F51" s="20">
        <f t="shared" si="1"/>
        <v>82.520509687554551</v>
      </c>
      <c r="G51" s="20">
        <v>2136.9</v>
      </c>
      <c r="H51" s="20">
        <v>2105.9</v>
      </c>
      <c r="I51" s="20">
        <v>2105.9</v>
      </c>
    </row>
    <row r="52" spans="1:9" ht="29.25">
      <c r="A52" s="9" t="s">
        <v>6</v>
      </c>
      <c r="B52" s="8" t="s">
        <v>3</v>
      </c>
      <c r="C52" s="8" t="s">
        <v>5</v>
      </c>
      <c r="D52" s="31">
        <f>D53</f>
        <v>2663</v>
      </c>
      <c r="E52" s="31">
        <f>E53</f>
        <v>2663</v>
      </c>
      <c r="F52" s="31">
        <f t="shared" si="1"/>
        <v>100</v>
      </c>
      <c r="G52" s="31">
        <f>G53</f>
        <v>9170.2999999999993</v>
      </c>
      <c r="H52" s="31">
        <f>H53</f>
        <v>16573.8</v>
      </c>
      <c r="I52" s="31">
        <f>I53</f>
        <v>18847.099999999999</v>
      </c>
    </row>
    <row r="53" spans="1:9" ht="30">
      <c r="A53" s="7" t="s">
        <v>4</v>
      </c>
      <c r="B53" s="6" t="s">
        <v>3</v>
      </c>
      <c r="C53" s="6" t="s">
        <v>2</v>
      </c>
      <c r="D53" s="20">
        <v>2663</v>
      </c>
      <c r="E53" s="20">
        <v>2663</v>
      </c>
      <c r="F53" s="20">
        <f t="shared" si="1"/>
        <v>100</v>
      </c>
      <c r="G53" s="20">
        <v>9170.2999999999993</v>
      </c>
      <c r="H53" s="20">
        <v>16573.8</v>
      </c>
      <c r="I53" s="20">
        <v>18847.099999999999</v>
      </c>
    </row>
    <row r="54" spans="1:9">
      <c r="A54" s="5" t="s">
        <v>1</v>
      </c>
      <c r="B54" s="4" t="s">
        <v>0</v>
      </c>
      <c r="C54" s="4" t="s">
        <v>0</v>
      </c>
      <c r="D54" s="33">
        <f>D52+D48+D44+D41+D38+D31+D29+D25+D20+D17+D15+D8</f>
        <v>2231892.6</v>
      </c>
      <c r="E54" s="33">
        <f>E52+E48+E44+E41+E38+E31+E29+E25+E20+E17+E15+E8</f>
        <v>2015948.1300000001</v>
      </c>
      <c r="F54" s="34">
        <f t="shared" si="1"/>
        <v>90.324602984928575</v>
      </c>
      <c r="G54" s="33">
        <f>G52+G48+G44+G41+G38+G31+G29+G25+G20+G17+G15+G8</f>
        <v>2132081</v>
      </c>
      <c r="H54" s="33">
        <f>H52+H48+H44+H41+H38+H31+H29+H25+H20+H17+H15+H8</f>
        <v>1876313</v>
      </c>
      <c r="I54" s="33">
        <f>I52+I48+I44+I41+I38+I31+I29+I25+I20+I17+I15+I8</f>
        <v>2054642.96</v>
      </c>
    </row>
  </sheetData>
  <mergeCells count="9">
    <mergeCell ref="A5:A6"/>
    <mergeCell ref="A1:I1"/>
    <mergeCell ref="F5:F6"/>
    <mergeCell ref="B5:B6"/>
    <mergeCell ref="C5:C6"/>
    <mergeCell ref="D5:D6"/>
    <mergeCell ref="E5:E6"/>
    <mergeCell ref="G5:G6"/>
    <mergeCell ref="H5:I5"/>
  </mergeCells>
  <pageMargins left="0.11811023622047245" right="0.31496062992125984" top="0.15748031496062992" bottom="0.35433070866141736" header="0.31496062992125984" footer="0.31496062992125984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РзПрз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Пучков АВ</cp:lastModifiedBy>
  <cp:lastPrinted>2019-11-19T09:43:48Z</cp:lastPrinted>
  <dcterms:created xsi:type="dcterms:W3CDTF">2018-11-16T06:21:15Z</dcterms:created>
  <dcterms:modified xsi:type="dcterms:W3CDTF">2019-11-19T09:54:57Z</dcterms:modified>
</cp:coreProperties>
</file>