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/>
  <c r="E25"/>
  <c r="F25"/>
  <c r="G25"/>
  <c r="H25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6"/>
  <c r="C30"/>
  <c r="C25"/>
  <c r="D18"/>
  <c r="E18"/>
  <c r="F18"/>
  <c r="G18"/>
  <c r="H18"/>
  <c r="C18"/>
  <c r="J25" l="1"/>
  <c r="E7"/>
  <c r="E5"/>
  <c r="D14"/>
  <c r="E14"/>
  <c r="F14"/>
  <c r="G14"/>
  <c r="H14"/>
  <c r="C14"/>
  <c r="D9"/>
  <c r="E9"/>
  <c r="F9"/>
  <c r="G9"/>
  <c r="H9"/>
  <c r="C9"/>
  <c r="D7"/>
  <c r="F7"/>
  <c r="G7"/>
  <c r="H7"/>
  <c r="C7"/>
  <c r="C5"/>
  <c r="F5"/>
  <c r="G5"/>
  <c r="H5"/>
  <c r="D5"/>
  <c r="J27"/>
  <c r="J28"/>
  <c r="J29"/>
  <c r="D4" l="1"/>
  <c r="D30" s="1"/>
  <c r="H4"/>
  <c r="H30" s="1"/>
  <c r="G4"/>
  <c r="G30" s="1"/>
  <c r="C4"/>
  <c r="F4"/>
  <c r="F30" s="1"/>
  <c r="E4"/>
  <c r="E30" s="1"/>
</calcChain>
</file>

<file path=xl/sharedStrings.xml><?xml version="1.0" encoding="utf-8"?>
<sst xmlns="http://schemas.openxmlformats.org/spreadsheetml/2006/main" count="74" uniqueCount="73">
  <si>
    <t>(млн. рублей)</t>
  </si>
  <si>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</si>
  <si>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</si>
  <si>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</si>
  <si>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</si>
  <si>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</si>
  <si>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</si>
  <si>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</si>
  <si>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</si>
  <si>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</si>
  <si>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</si>
  <si>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</si>
  <si>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</si>
  <si>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</si>
  <si>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</si>
  <si>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</si>
  <si>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</si>
  <si>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</si>
  <si>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</si>
  <si>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</si>
  <si>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</si>
  <si>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</si>
  <si>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</si>
  <si>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</si>
  <si>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</si>
  <si>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ПРОЧИЕ НАЛОГОВЫЕ ДОХОДЫ</t>
  </si>
  <si>
    <t>2 00 00000 00 0000 000</t>
  </si>
  <si>
    <t>БЕЗВОЗМЕЗДНЫЕ ПОСТУПЛЕНИЯ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</si>
  <si>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</si>
  <si>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</si>
  <si>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</si>
  <si>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</si>
  <si>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</si>
  <si>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</si>
  <si>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</si>
  <si>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</si>
  <si>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</si>
  <si>
    <t>Информация об объеме и структуре налоговых и неналоговых доходов, а также межбюджетных трансфертах, 
поступающих в бюджет муниципального образования в сравнении с плановыми назначениями</t>
  </si>
  <si>
    <t>Факт отчетного года</t>
  </si>
  <si>
    <t>План текущего года</t>
  </si>
  <si>
    <t>Ожидаемое исполнение текущего года</t>
  </si>
  <si>
    <t>Прогноз на очередной год</t>
  </si>
  <si>
    <t>Прогноз на первый год планового периода</t>
  </si>
  <si>
    <t>Прогноз на второй год планового периода</t>
  </si>
  <si>
    <t>Налог на имущество физических лиц</t>
  </si>
  <si>
    <t>1 06 01000 00 0000 110</t>
  </si>
  <si>
    <t>Земельный налог</t>
  </si>
  <si>
    <t>1 06 06000 00 0000 110</t>
  </si>
  <si>
    <t>Пояснения</t>
  </si>
  <si>
    <t>Уменьшение кадастровой стоимости</t>
  </si>
  <si>
    <t>Увеличение кадастровой стоимости</t>
  </si>
  <si>
    <t>Взыскание задолженности налоговыми органами</t>
  </si>
  <si>
    <t>Примечания:
1. Позиции указываются при наличии соответствующих доходов. Если доходы отсутствуют, соответствующие строки исключаются.
2. В зависимости от конкретной ситуации (например, значительного объема поступлений по тому или иному виду доходов) могут быть дополнительно детализированы другие виды доходов. 
3. В случае, если решением о бюджете утвержден (установлен) только общий объем доходов бюджета указывается, что сведения представлены аналитически. 
4. Уточненный план указывается на дату последнего внесения изменений в закон о бюджете.
5. При наличии отклонений между плановыми (первоначальными или уточненными) и фактическими значениями в размере 5% и более (как в большую, так и в меньшую сторону) даются пояснения, с чем связаны такие отклонения. Пояснения содержат сведения обо всех факторах, оказавших существенное влияние на выполнение плана.</t>
  </si>
  <si>
    <t>Изменение норматива отчислений в бюджет округа</t>
  </si>
  <si>
    <t>Переход на другие системы налогообложения</t>
  </si>
  <si>
    <t>Применение с 2019 года льготной ставки 0%</t>
  </si>
  <si>
    <t>Переход с ЕНВД</t>
  </si>
  <si>
    <t>ДОХОДЫ ОТ ИСПОЛЬЗОВАНИЯ ИМУЩЕСТВА, НАХОДЯЩЕГОСЯ В ГОСУДАРСТВЕННОЙ И МУНИЦИПАЛЬНОЙ СОБСТВЕННОСТИ</t>
  </si>
  <si>
    <t>НЕНАЛОГОВЫЕ ДОХОДЫ</t>
  </si>
  <si>
    <t>1 10 00000 00 0000 000</t>
  </si>
  <si>
    <t>1 11 00000 00 0000 000</t>
  </si>
  <si>
    <t>ПЛАТЕЖИ ПРИ ПОЛЬЗОВАНИИ ПРИРОДНЫМИ РЕСУРСАМИ</t>
  </si>
  <si>
    <t>1 12 00000 00 0000 000</t>
  </si>
  <si>
    <t>ДОХОДЫ ОТ ПРОДАЖИ МАТЕРИАЛЬНЫХ И НЕМАТЕРИАЛЬНЫХ АКТИВОВ</t>
  </si>
  <si>
    <t>1 14 00000 00 0000 000</t>
  </si>
  <si>
    <t>1 16 00000 00 0000 000</t>
  </si>
  <si>
    <t>1 13 00000 00 0000 000</t>
  </si>
  <si>
    <t>ДОХОДЫ ОТ ОКАЗАНИЯ ПЛАТНЫХ УСЛУГ</t>
  </si>
  <si>
    <t>ШТРАФЫ, САНКЦИИ ВОЗМЕЩЕНИЕ УЩЕРБА</t>
  </si>
  <si>
    <t>ПРОЧИЕ НЕНАЛОГОВЫЕ ДОХОДЫ</t>
  </si>
  <si>
    <t>С 2020 года зачисляются в бюджет МО</t>
  </si>
  <si>
    <t>Снижение взысканной задолженности, Уменьшение кадастровой стоимости</t>
  </si>
  <si>
    <t>Поступление взыкиваемой задолженности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</si>
</sst>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7" fillId="0" borderId="1" xfId="1" applyFont="1" applyBorder="1" applyAlignment="1">
      <alignment wrapText="1"/>
    </xf>
    <xf numFmtId="0" fontId="8" fillId="0" borderId="0" xfId="0" applyFo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zoomScaleNormal="100" workbookViewId="0">
      <selection activeCell="N8" sqref="N8"/>
    </sheetView>
  </sheetViews>
  <sheetFormatPr defaultRowHeight="15"/>
  <cols>
    <col min="1" max="1" width="22.85546875" customWidth="1"/>
    <col min="2" max="2" width="73.28515625" customWidth="1"/>
    <col min="3" max="5" width="14" customWidth="1"/>
    <col min="6" max="6" width="10.7109375" customWidth="1"/>
    <col min="7" max="8" width="11" customWidth="1"/>
    <col min="9" max="9" width="28.28515625" customWidth="1"/>
    <col min="10" max="10" width="9.140625" style="11"/>
  </cols>
  <sheetData>
    <row r="1" spans="1:10" ht="28.9" customHeight="1">
      <c r="A1" s="8" t="s">
        <v>37</v>
      </c>
      <c r="B1" s="8"/>
      <c r="C1" s="8"/>
      <c r="D1" s="8"/>
      <c r="E1" s="8"/>
      <c r="F1" s="8"/>
      <c r="G1" s="8"/>
      <c r="H1" s="8"/>
    </row>
    <row r="2" spans="1:10">
      <c r="H2" s="1" t="s">
        <v>0</v>
      </c>
    </row>
    <row r="3" spans="1:10" ht="63.75">
      <c r="A3" s="2" t="s">
        <v>1</v>
      </c>
      <c r="B3" s="2" t="s">
        <v>2</v>
      </c>
      <c r="C3" s="2" t="s">
        <v>38</v>
      </c>
      <c r="D3" s="2" t="s">
        <v>39</v>
      </c>
      <c r="E3" s="2" t="s">
        <v>40</v>
      </c>
      <c r="F3" s="2" t="s">
        <v>41</v>
      </c>
      <c r="G3" s="2" t="s">
        <v>42</v>
      </c>
      <c r="H3" s="2" t="s">
        <v>43</v>
      </c>
      <c r="I3" s="6" t="s">
        <v>48</v>
      </c>
    </row>
    <row r="4" spans="1:10">
      <c r="A4" s="5" t="s">
        <v>3</v>
      </c>
      <c r="B4" s="3" t="s">
        <v>4</v>
      </c>
      <c r="C4" s="2">
        <f>C5+C7+C9+C14+C17+C18</f>
        <v>1643</v>
      </c>
      <c r="D4" s="2">
        <f>D5+D7+D9+D14+D17+D18</f>
        <v>1876</v>
      </c>
      <c r="E4" s="2">
        <f>E5+E7+E9+E14+E17+E18</f>
        <v>1734</v>
      </c>
      <c r="F4" s="2">
        <f>F5+F7+F9+F14+F17+F18</f>
        <v>2002</v>
      </c>
      <c r="G4" s="2">
        <f>G5+G7+G9+G14+G17+G18</f>
        <v>1925</v>
      </c>
      <c r="H4" s="2">
        <f>H5+H7+H9+H14+H17+H18</f>
        <v>2220</v>
      </c>
      <c r="I4" s="6"/>
      <c r="J4" s="11">
        <f t="shared" ref="J4:J26" si="0">E4/D4</f>
        <v>0.92430703624733479</v>
      </c>
    </row>
    <row r="5" spans="1:10">
      <c r="A5" s="5" t="s">
        <v>5</v>
      </c>
      <c r="B5" s="3" t="s">
        <v>6</v>
      </c>
      <c r="C5" s="2">
        <f>C6</f>
        <v>533</v>
      </c>
      <c r="D5" s="2">
        <f>D6</f>
        <v>698</v>
      </c>
      <c r="E5" s="2">
        <f t="shared" ref="E5:H5" si="1">E6</f>
        <v>701</v>
      </c>
      <c r="F5" s="2">
        <f t="shared" si="1"/>
        <v>1019</v>
      </c>
      <c r="G5" s="2">
        <f t="shared" si="1"/>
        <v>917</v>
      </c>
      <c r="H5" s="2">
        <f t="shared" si="1"/>
        <v>1172</v>
      </c>
      <c r="I5" s="6"/>
      <c r="J5" s="11">
        <f t="shared" si="0"/>
        <v>1.0042979942693411</v>
      </c>
    </row>
    <row r="6" spans="1:10" ht="30">
      <c r="A6" s="2" t="s">
        <v>7</v>
      </c>
      <c r="B6" s="4" t="s">
        <v>8</v>
      </c>
      <c r="C6" s="2">
        <v>533</v>
      </c>
      <c r="D6" s="2">
        <v>698</v>
      </c>
      <c r="E6" s="2">
        <v>701</v>
      </c>
      <c r="F6" s="2">
        <v>1019</v>
      </c>
      <c r="G6" s="2">
        <v>917</v>
      </c>
      <c r="H6" s="2">
        <v>1172</v>
      </c>
      <c r="I6" s="7" t="s">
        <v>53</v>
      </c>
      <c r="J6" s="11">
        <f t="shared" si="0"/>
        <v>1.0042979942693411</v>
      </c>
    </row>
    <row r="7" spans="1:10" ht="25.5">
      <c r="A7" s="5" t="s">
        <v>9</v>
      </c>
      <c r="B7" s="3" t="s">
        <v>10</v>
      </c>
      <c r="C7" s="2">
        <f>C8</f>
        <v>82</v>
      </c>
      <c r="D7" s="2">
        <f t="shared" ref="D7:H7" si="2">D8</f>
        <v>96</v>
      </c>
      <c r="E7" s="2">
        <f t="shared" si="2"/>
        <v>96</v>
      </c>
      <c r="F7" s="2">
        <f t="shared" si="2"/>
        <v>101</v>
      </c>
      <c r="G7" s="2">
        <f t="shared" si="2"/>
        <v>102</v>
      </c>
      <c r="H7" s="2">
        <f t="shared" si="2"/>
        <v>98</v>
      </c>
      <c r="I7" s="7"/>
      <c r="J7" s="11">
        <f t="shared" si="0"/>
        <v>1</v>
      </c>
    </row>
    <row r="8" spans="1:10" ht="30">
      <c r="A8" s="2" t="s">
        <v>11</v>
      </c>
      <c r="B8" s="4" t="s">
        <v>12</v>
      </c>
      <c r="C8" s="2">
        <v>82</v>
      </c>
      <c r="D8" s="2">
        <v>96</v>
      </c>
      <c r="E8" s="2">
        <v>96</v>
      </c>
      <c r="F8" s="2">
        <v>101</v>
      </c>
      <c r="G8" s="2">
        <v>102</v>
      </c>
      <c r="H8" s="2">
        <v>98</v>
      </c>
      <c r="I8" s="7" t="s">
        <v>53</v>
      </c>
      <c r="J8" s="11">
        <f t="shared" si="0"/>
        <v>1</v>
      </c>
    </row>
    <row r="9" spans="1:10">
      <c r="A9" s="5" t="s">
        <v>13</v>
      </c>
      <c r="B9" s="3" t="s">
        <v>14</v>
      </c>
      <c r="C9" s="2">
        <f>C10+C11+C12+C13</f>
        <v>130</v>
      </c>
      <c r="D9" s="2">
        <f t="shared" ref="D9:H9" si="3">D10+D11+D12+D13</f>
        <v>135</v>
      </c>
      <c r="E9" s="2">
        <f t="shared" si="3"/>
        <v>142</v>
      </c>
      <c r="F9" s="2">
        <f t="shared" si="3"/>
        <v>171</v>
      </c>
      <c r="G9" s="2">
        <f t="shared" si="3"/>
        <v>173</v>
      </c>
      <c r="H9" s="2">
        <f t="shared" si="3"/>
        <v>189</v>
      </c>
      <c r="I9" s="7"/>
      <c r="J9" s="11">
        <f t="shared" si="0"/>
        <v>1.0518518518518518</v>
      </c>
    </row>
    <row r="10" spans="1:10" ht="30">
      <c r="A10" s="2" t="s">
        <v>15</v>
      </c>
      <c r="B10" s="4" t="s">
        <v>16</v>
      </c>
      <c r="C10" s="2">
        <v>78</v>
      </c>
      <c r="D10" s="2">
        <v>83</v>
      </c>
      <c r="E10" s="2">
        <v>93</v>
      </c>
      <c r="F10" s="2">
        <v>120</v>
      </c>
      <c r="G10" s="2">
        <v>143</v>
      </c>
      <c r="H10" s="2">
        <v>158</v>
      </c>
      <c r="I10" s="7" t="s">
        <v>51</v>
      </c>
      <c r="J10" s="11">
        <f t="shared" si="0"/>
        <v>1.1204819277108433</v>
      </c>
    </row>
    <row r="11" spans="1:10" ht="30">
      <c r="A11" s="2" t="s">
        <v>17</v>
      </c>
      <c r="B11" s="4" t="s">
        <v>18</v>
      </c>
      <c r="C11" s="2">
        <v>33</v>
      </c>
      <c r="D11" s="2">
        <v>31</v>
      </c>
      <c r="E11" s="2">
        <v>32</v>
      </c>
      <c r="F11" s="2">
        <v>31</v>
      </c>
      <c r="G11" s="2">
        <v>6</v>
      </c>
      <c r="H11" s="2">
        <v>0</v>
      </c>
      <c r="I11" s="7" t="s">
        <v>54</v>
      </c>
      <c r="J11" s="11">
        <f t="shared" si="0"/>
        <v>1.032258064516129</v>
      </c>
    </row>
    <row r="12" spans="1:10" ht="30">
      <c r="A12" s="2" t="s">
        <v>19</v>
      </c>
      <c r="B12" s="4" t="s">
        <v>20</v>
      </c>
      <c r="C12" s="2">
        <v>6</v>
      </c>
      <c r="D12" s="2">
        <v>3</v>
      </c>
      <c r="E12" s="2">
        <v>1</v>
      </c>
      <c r="F12" s="2">
        <v>0</v>
      </c>
      <c r="G12" s="2">
        <v>0</v>
      </c>
      <c r="H12" s="2">
        <v>6</v>
      </c>
      <c r="I12" s="7" t="s">
        <v>55</v>
      </c>
      <c r="J12" s="11">
        <f t="shared" si="0"/>
        <v>0.33333333333333331</v>
      </c>
    </row>
    <row r="13" spans="1:10">
      <c r="A13" s="2" t="s">
        <v>21</v>
      </c>
      <c r="B13" s="4" t="s">
        <v>22</v>
      </c>
      <c r="C13" s="2">
        <v>13</v>
      </c>
      <c r="D13" s="2">
        <v>18</v>
      </c>
      <c r="E13" s="2">
        <v>16</v>
      </c>
      <c r="F13" s="2">
        <v>20</v>
      </c>
      <c r="G13" s="2">
        <v>24</v>
      </c>
      <c r="H13" s="2">
        <v>25</v>
      </c>
      <c r="I13" s="7" t="s">
        <v>56</v>
      </c>
      <c r="J13" s="11">
        <f t="shared" si="0"/>
        <v>0.88888888888888884</v>
      </c>
    </row>
    <row r="14" spans="1:10">
      <c r="A14" s="5" t="s">
        <v>23</v>
      </c>
      <c r="B14" s="3" t="s">
        <v>24</v>
      </c>
      <c r="C14" s="2">
        <f>C15+C16</f>
        <v>507</v>
      </c>
      <c r="D14" s="2">
        <f t="shared" ref="D14:H14" si="4">D15+D16</f>
        <v>533</v>
      </c>
      <c r="E14" s="2">
        <f t="shared" si="4"/>
        <v>419</v>
      </c>
      <c r="F14" s="2">
        <f t="shared" si="4"/>
        <v>456</v>
      </c>
      <c r="G14" s="2">
        <f t="shared" si="4"/>
        <v>473</v>
      </c>
      <c r="H14" s="2">
        <f t="shared" si="4"/>
        <v>489</v>
      </c>
      <c r="I14" s="7"/>
      <c r="J14" s="11">
        <f t="shared" si="0"/>
        <v>0.78611632270168852</v>
      </c>
    </row>
    <row r="15" spans="1:10" ht="30">
      <c r="A15" s="2" t="s">
        <v>45</v>
      </c>
      <c r="B15" s="4" t="s">
        <v>44</v>
      </c>
      <c r="C15" s="2">
        <v>44</v>
      </c>
      <c r="D15" s="2">
        <v>51</v>
      </c>
      <c r="E15" s="2">
        <v>52</v>
      </c>
      <c r="F15" s="2">
        <v>57</v>
      </c>
      <c r="G15" s="2">
        <v>66</v>
      </c>
      <c r="H15" s="2">
        <v>73</v>
      </c>
      <c r="I15" s="7" t="s">
        <v>50</v>
      </c>
      <c r="J15" s="11">
        <f t="shared" si="0"/>
        <v>1.0196078431372548</v>
      </c>
    </row>
    <row r="16" spans="1:10" ht="30">
      <c r="A16" s="2" t="s">
        <v>47</v>
      </c>
      <c r="B16" s="4" t="s">
        <v>46</v>
      </c>
      <c r="C16" s="2">
        <v>463</v>
      </c>
      <c r="D16" s="2">
        <v>482</v>
      </c>
      <c r="E16" s="2">
        <v>367</v>
      </c>
      <c r="F16" s="2">
        <v>399</v>
      </c>
      <c r="G16" s="2">
        <v>407</v>
      </c>
      <c r="H16" s="2">
        <v>416</v>
      </c>
      <c r="I16" s="7" t="s">
        <v>49</v>
      </c>
      <c r="J16" s="11">
        <f t="shared" si="0"/>
        <v>0.7614107883817427</v>
      </c>
    </row>
    <row r="17" spans="1:10">
      <c r="A17" s="2"/>
      <c r="B17" s="3" t="s">
        <v>25</v>
      </c>
      <c r="C17" s="2">
        <v>12</v>
      </c>
      <c r="D17" s="2">
        <v>11</v>
      </c>
      <c r="E17" s="2">
        <v>10</v>
      </c>
      <c r="F17" s="2">
        <v>11</v>
      </c>
      <c r="G17" s="2">
        <v>11</v>
      </c>
      <c r="H17" s="2">
        <v>11</v>
      </c>
      <c r="I17" s="7"/>
      <c r="J17" s="11">
        <f t="shared" si="0"/>
        <v>0.90909090909090906</v>
      </c>
    </row>
    <row r="18" spans="1:10">
      <c r="A18" s="5" t="s">
        <v>59</v>
      </c>
      <c r="B18" s="3" t="s">
        <v>58</v>
      </c>
      <c r="C18" s="2">
        <f>C19+C20+C21+C22+C23+C24</f>
        <v>379</v>
      </c>
      <c r="D18" s="2">
        <f t="shared" ref="D18:H18" si="5">D19+D20+D21+D22+D23+D24</f>
        <v>403</v>
      </c>
      <c r="E18" s="2">
        <f t="shared" si="5"/>
        <v>366</v>
      </c>
      <c r="F18" s="2">
        <f t="shared" si="5"/>
        <v>244</v>
      </c>
      <c r="G18" s="2">
        <f t="shared" si="5"/>
        <v>249</v>
      </c>
      <c r="H18" s="2">
        <f t="shared" si="5"/>
        <v>261</v>
      </c>
      <c r="I18" s="7"/>
      <c r="J18" s="11">
        <f t="shared" si="0"/>
        <v>0.90818858560794047</v>
      </c>
    </row>
    <row r="19" spans="1:10" ht="60">
      <c r="A19" s="5" t="s">
        <v>60</v>
      </c>
      <c r="B19" s="10" t="s">
        <v>57</v>
      </c>
      <c r="C19" s="2">
        <v>133</v>
      </c>
      <c r="D19" s="2">
        <v>157</v>
      </c>
      <c r="E19" s="2">
        <v>122</v>
      </c>
      <c r="F19" s="2">
        <v>186</v>
      </c>
      <c r="G19" s="2">
        <v>187</v>
      </c>
      <c r="H19" s="2">
        <v>188</v>
      </c>
      <c r="I19" s="7" t="s">
        <v>71</v>
      </c>
      <c r="J19" s="11">
        <f t="shared" si="0"/>
        <v>0.77707006369426757</v>
      </c>
    </row>
    <row r="20" spans="1:10" ht="30">
      <c r="A20" s="5" t="s">
        <v>62</v>
      </c>
      <c r="B20" s="3" t="s">
        <v>61</v>
      </c>
      <c r="C20" s="2">
        <v>21</v>
      </c>
      <c r="D20" s="2">
        <v>0</v>
      </c>
      <c r="E20" s="2">
        <v>22</v>
      </c>
      <c r="F20" s="2">
        <v>20</v>
      </c>
      <c r="G20" s="2">
        <v>20</v>
      </c>
      <c r="H20" s="2">
        <v>20</v>
      </c>
      <c r="I20" s="7" t="s">
        <v>72</v>
      </c>
      <c r="J20" s="11" t="e">
        <f t="shared" si="0"/>
        <v>#DIV/0!</v>
      </c>
    </row>
    <row r="21" spans="1:10">
      <c r="A21" s="5" t="s">
        <v>66</v>
      </c>
      <c r="B21" s="3" t="s">
        <v>67</v>
      </c>
      <c r="C21" s="2">
        <v>1</v>
      </c>
      <c r="D21" s="2">
        <v>2</v>
      </c>
      <c r="E21" s="2">
        <v>1</v>
      </c>
      <c r="F21" s="2">
        <v>2</v>
      </c>
      <c r="G21" s="2">
        <v>2</v>
      </c>
      <c r="H21" s="2">
        <v>2</v>
      </c>
      <c r="I21" s="7"/>
      <c r="J21" s="11">
        <f t="shared" si="0"/>
        <v>0.5</v>
      </c>
    </row>
    <row r="22" spans="1:10">
      <c r="A22" s="5" t="s">
        <v>64</v>
      </c>
      <c r="B22" s="3" t="s">
        <v>63</v>
      </c>
      <c r="C22" s="2">
        <v>43</v>
      </c>
      <c r="D22" s="2">
        <v>40</v>
      </c>
      <c r="E22" s="2">
        <v>24</v>
      </c>
      <c r="F22" s="2">
        <v>34</v>
      </c>
      <c r="G22" s="2">
        <v>38</v>
      </c>
      <c r="H22" s="2">
        <v>49</v>
      </c>
      <c r="I22" s="7"/>
      <c r="J22" s="11">
        <f t="shared" si="0"/>
        <v>0.6</v>
      </c>
    </row>
    <row r="23" spans="1:10" ht="30">
      <c r="A23" s="5" t="s">
        <v>65</v>
      </c>
      <c r="B23" s="3" t="s">
        <v>68</v>
      </c>
      <c r="C23" s="2">
        <v>173</v>
      </c>
      <c r="D23" s="2">
        <v>189</v>
      </c>
      <c r="E23" s="2">
        <v>190</v>
      </c>
      <c r="F23" s="2">
        <v>0</v>
      </c>
      <c r="G23" s="2">
        <v>0</v>
      </c>
      <c r="H23" s="2">
        <v>0</v>
      </c>
      <c r="I23" s="7" t="s">
        <v>70</v>
      </c>
      <c r="J23" s="11">
        <f t="shared" si="0"/>
        <v>1.0052910052910053</v>
      </c>
    </row>
    <row r="24" spans="1:10">
      <c r="A24" s="5"/>
      <c r="B24" s="3" t="s">
        <v>69</v>
      </c>
      <c r="C24" s="2">
        <v>8</v>
      </c>
      <c r="D24" s="2">
        <v>15</v>
      </c>
      <c r="E24" s="2">
        <v>7</v>
      </c>
      <c r="F24" s="2">
        <v>2</v>
      </c>
      <c r="G24" s="2">
        <v>2</v>
      </c>
      <c r="H24" s="2">
        <v>2</v>
      </c>
      <c r="I24" s="7"/>
      <c r="J24" s="11">
        <f t="shared" si="0"/>
        <v>0.46666666666666667</v>
      </c>
    </row>
    <row r="25" spans="1:10">
      <c r="A25" s="5" t="s">
        <v>26</v>
      </c>
      <c r="B25" s="3" t="s">
        <v>27</v>
      </c>
      <c r="C25" s="2">
        <f>C26+C27+C28+C29</f>
        <v>1673</v>
      </c>
      <c r="D25" s="2">
        <f t="shared" ref="D25:H25" si="6">D26+D27+D28+D29</f>
        <v>3172</v>
      </c>
      <c r="E25" s="2">
        <f t="shared" si="6"/>
        <v>3172</v>
      </c>
      <c r="F25" s="2">
        <f t="shared" si="6"/>
        <v>0</v>
      </c>
      <c r="G25" s="2">
        <f t="shared" si="6"/>
        <v>2</v>
      </c>
      <c r="H25" s="2">
        <f t="shared" si="6"/>
        <v>0</v>
      </c>
      <c r="I25" s="6"/>
      <c r="J25" s="11">
        <f t="shared" si="0"/>
        <v>1</v>
      </c>
    </row>
    <row r="26" spans="1:10">
      <c r="A26" s="2" t="s">
        <v>28</v>
      </c>
      <c r="B26" s="4" t="s">
        <v>29</v>
      </c>
      <c r="C26" s="2">
        <v>198</v>
      </c>
      <c r="D26" s="2">
        <v>3</v>
      </c>
      <c r="E26" s="2">
        <v>3</v>
      </c>
      <c r="F26" s="2">
        <v>0</v>
      </c>
      <c r="G26" s="2">
        <v>2</v>
      </c>
      <c r="H26" s="2">
        <v>0</v>
      </c>
      <c r="I26" s="6"/>
      <c r="J26" s="11">
        <f t="shared" si="0"/>
        <v>1</v>
      </c>
    </row>
    <row r="27" spans="1:10" ht="25.5">
      <c r="A27" s="2" t="s">
        <v>30</v>
      </c>
      <c r="B27" s="4" t="s">
        <v>31</v>
      </c>
      <c r="C27" s="2">
        <v>279</v>
      </c>
      <c r="D27" s="2">
        <v>1904</v>
      </c>
      <c r="E27" s="2">
        <v>1904</v>
      </c>
      <c r="F27" s="2">
        <v>0</v>
      </c>
      <c r="G27" s="2">
        <v>0</v>
      </c>
      <c r="H27" s="2">
        <v>0</v>
      </c>
      <c r="I27" s="6"/>
      <c r="J27" s="11">
        <f t="shared" ref="J27:J29" si="7">E27/D27</f>
        <v>1</v>
      </c>
    </row>
    <row r="28" spans="1:10">
      <c r="A28" s="2" t="s">
        <v>32</v>
      </c>
      <c r="B28" s="4" t="s">
        <v>33</v>
      </c>
      <c r="C28" s="2">
        <v>1187</v>
      </c>
      <c r="D28" s="2">
        <v>1205</v>
      </c>
      <c r="E28" s="2">
        <v>1205</v>
      </c>
      <c r="F28" s="2">
        <v>0</v>
      </c>
      <c r="G28" s="2">
        <v>0</v>
      </c>
      <c r="H28" s="2">
        <v>0</v>
      </c>
      <c r="I28" s="6"/>
      <c r="J28" s="11">
        <f t="shared" si="7"/>
        <v>1</v>
      </c>
    </row>
    <row r="29" spans="1:10">
      <c r="A29" s="2" t="s">
        <v>34</v>
      </c>
      <c r="B29" s="4" t="s">
        <v>35</v>
      </c>
      <c r="C29" s="2">
        <v>9</v>
      </c>
      <c r="D29" s="2">
        <v>60</v>
      </c>
      <c r="E29" s="2">
        <v>60</v>
      </c>
      <c r="F29" s="2">
        <v>0</v>
      </c>
      <c r="G29" s="2">
        <v>0</v>
      </c>
      <c r="H29" s="2">
        <v>0</v>
      </c>
      <c r="I29" s="6"/>
      <c r="J29" s="11">
        <f t="shared" si="7"/>
        <v>1</v>
      </c>
    </row>
    <row r="30" spans="1:10">
      <c r="A30" s="5" t="s">
        <v>36</v>
      </c>
      <c r="B30" s="3"/>
      <c r="C30" s="2">
        <f>C4+C25</f>
        <v>3316</v>
      </c>
      <c r="D30" s="2">
        <f>D4+D25</f>
        <v>5048</v>
      </c>
      <c r="E30" s="2">
        <f>E4+E25</f>
        <v>4906</v>
      </c>
      <c r="F30" s="2">
        <f>F4+F25</f>
        <v>2002</v>
      </c>
      <c r="G30" s="2">
        <f>G4+G25-1</f>
        <v>1926</v>
      </c>
      <c r="H30" s="2">
        <f>H4+H25+1</f>
        <v>2221</v>
      </c>
      <c r="I30" s="6"/>
    </row>
    <row r="31" spans="1:10" ht="111" customHeight="1">
      <c r="A31" s="9" t="s">
        <v>52</v>
      </c>
      <c r="B31" s="9"/>
      <c r="C31" s="9"/>
      <c r="D31" s="9"/>
      <c r="E31" s="9"/>
      <c r="F31" s="9"/>
      <c r="G31" s="9"/>
      <c r="H31" s="9"/>
    </row>
  </sheetData>
  <mergeCells count="2">
    <mergeCell ref="A1:H1"/>
    <mergeCell ref="A31:H3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Егоров А А</cp:lastModifiedBy>
  <cp:lastPrinted>2019-11-20T09:27:42Z</cp:lastPrinted>
  <dcterms:created xsi:type="dcterms:W3CDTF">2017-12-11T14:03:53Z</dcterms:created>
  <dcterms:modified xsi:type="dcterms:W3CDTF">2019-11-20T09:40:46Z</dcterms:modified>
</cp:coreProperties>
</file>