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1" i="1" l="1"/>
  <c r="F180" i="1"/>
  <c r="E179" i="1"/>
  <c r="D179" i="1"/>
  <c r="F179" i="1" s="1"/>
  <c r="C179" i="1"/>
  <c r="F178" i="1"/>
  <c r="F177" i="1"/>
  <c r="E176" i="1"/>
  <c r="D176" i="1"/>
  <c r="F176" i="1" s="1"/>
  <c r="C176" i="1"/>
  <c r="E175" i="1"/>
  <c r="D175" i="1"/>
  <c r="F175" i="1" s="1"/>
  <c r="C175" i="1"/>
  <c r="E174" i="1"/>
  <c r="D174" i="1"/>
  <c r="F174" i="1" s="1"/>
  <c r="C174" i="1"/>
  <c r="E173" i="1"/>
  <c r="D173" i="1"/>
  <c r="F173" i="1" s="1"/>
  <c r="C173" i="1"/>
  <c r="F172" i="1"/>
  <c r="F171" i="1"/>
  <c r="F169" i="1"/>
  <c r="F168" i="1"/>
  <c r="E167" i="1"/>
  <c r="D167" i="1"/>
  <c r="F167" i="1" s="1"/>
  <c r="C167" i="1"/>
  <c r="F166" i="1"/>
  <c r="F165" i="1"/>
  <c r="F164" i="1"/>
  <c r="E164" i="1"/>
  <c r="D164" i="1"/>
  <c r="C164" i="1"/>
  <c r="F163" i="1"/>
  <c r="F161" i="1"/>
  <c r="E160" i="1"/>
  <c r="D160" i="1"/>
  <c r="F160" i="1" s="1"/>
  <c r="C160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F155" i="1"/>
  <c r="F154" i="1"/>
  <c r="F153" i="1"/>
  <c r="E152" i="1"/>
  <c r="D152" i="1"/>
  <c r="C152" i="1"/>
  <c r="F152" i="1" s="1"/>
  <c r="F151" i="1"/>
  <c r="F150" i="1"/>
  <c r="F149" i="1"/>
  <c r="F148" i="1"/>
  <c r="E148" i="1"/>
  <c r="D148" i="1"/>
  <c r="C148" i="1"/>
  <c r="F147" i="1"/>
  <c r="F146" i="1"/>
  <c r="E145" i="1"/>
  <c r="D145" i="1"/>
  <c r="F145" i="1" s="1"/>
  <c r="C145" i="1"/>
  <c r="F143" i="1"/>
  <c r="E142" i="1"/>
  <c r="D142" i="1"/>
  <c r="F142" i="1" s="1"/>
  <c r="C142" i="1"/>
  <c r="E141" i="1"/>
  <c r="D141" i="1"/>
  <c r="F141" i="1" s="1"/>
  <c r="C141" i="1"/>
  <c r="E140" i="1"/>
  <c r="D140" i="1"/>
  <c r="F140" i="1" s="1"/>
  <c r="C140" i="1"/>
  <c r="F139" i="1"/>
  <c r="F138" i="1"/>
  <c r="F137" i="1"/>
  <c r="E136" i="1"/>
  <c r="D136" i="1"/>
  <c r="F136" i="1" s="1"/>
  <c r="C136" i="1"/>
  <c r="F135" i="1"/>
  <c r="F134" i="1"/>
  <c r="F133" i="1"/>
  <c r="E133" i="1"/>
  <c r="D133" i="1"/>
  <c r="C133" i="1"/>
  <c r="F132" i="1"/>
  <c r="F131" i="1"/>
  <c r="E130" i="1"/>
  <c r="D130" i="1"/>
  <c r="F130" i="1" s="1"/>
  <c r="C130" i="1"/>
  <c r="E129" i="1"/>
  <c r="D129" i="1"/>
  <c r="F129" i="1" s="1"/>
  <c r="C129" i="1"/>
  <c r="E128" i="1"/>
  <c r="D128" i="1"/>
  <c r="F128" i="1" s="1"/>
  <c r="C128" i="1"/>
  <c r="E127" i="1"/>
  <c r="D127" i="1"/>
  <c r="F127" i="1" s="1"/>
  <c r="C127" i="1"/>
  <c r="E126" i="1"/>
  <c r="D126" i="1"/>
  <c r="F126" i="1" s="1"/>
  <c r="C126" i="1"/>
  <c r="F125" i="1"/>
  <c r="F124" i="1"/>
  <c r="F123" i="1"/>
  <c r="F122" i="1"/>
  <c r="E121" i="1"/>
  <c r="D121" i="1"/>
  <c r="F121" i="1" s="1"/>
  <c r="C121" i="1"/>
  <c r="F120" i="1"/>
  <c r="F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F113" i="1"/>
  <c r="E112" i="1"/>
  <c r="D112" i="1"/>
  <c r="F112" i="1" s="1"/>
  <c r="C112" i="1"/>
  <c r="F111" i="1"/>
  <c r="F110" i="1"/>
  <c r="F109" i="1"/>
  <c r="F108" i="1"/>
  <c r="F107" i="1"/>
  <c r="E106" i="1"/>
  <c r="D106" i="1"/>
  <c r="F106" i="1" s="1"/>
  <c r="C106" i="1"/>
  <c r="F104" i="1"/>
  <c r="F103" i="1"/>
  <c r="F102" i="1"/>
  <c r="E102" i="1"/>
  <c r="D102" i="1"/>
  <c r="C102" i="1"/>
  <c r="F100" i="1"/>
  <c r="E100" i="1"/>
  <c r="D100" i="1"/>
  <c r="C100" i="1"/>
  <c r="F99" i="1"/>
  <c r="E99" i="1"/>
  <c r="E186" i="1" s="1"/>
  <c r="D99" i="1"/>
  <c r="D186" i="1" s="1"/>
  <c r="C99" i="1"/>
  <c r="C186" i="1" s="1"/>
  <c r="E98" i="1"/>
  <c r="D98" i="1"/>
  <c r="C98" i="1"/>
  <c r="F98" i="1" s="1"/>
  <c r="E97" i="1"/>
  <c r="D97" i="1"/>
  <c r="C97" i="1"/>
  <c r="F97" i="1" s="1"/>
  <c r="E96" i="1"/>
  <c r="D96" i="1"/>
  <c r="C96" i="1"/>
  <c r="F96" i="1" s="1"/>
  <c r="F94" i="1"/>
  <c r="F92" i="1"/>
  <c r="E91" i="1"/>
  <c r="D91" i="1"/>
  <c r="F91" i="1" s="1"/>
  <c r="C91" i="1"/>
  <c r="F90" i="1"/>
  <c r="F89" i="1"/>
  <c r="E88" i="1"/>
  <c r="D88" i="1"/>
  <c r="C88" i="1"/>
  <c r="F88" i="1" s="1"/>
  <c r="F87" i="1"/>
  <c r="F86" i="1"/>
  <c r="E85" i="1"/>
  <c r="D85" i="1"/>
  <c r="F85" i="1" s="1"/>
  <c r="C85" i="1"/>
  <c r="E84" i="1"/>
  <c r="D84" i="1"/>
  <c r="F84" i="1" s="1"/>
  <c r="C84" i="1"/>
  <c r="E83" i="1"/>
  <c r="D83" i="1"/>
  <c r="C83" i="1"/>
  <c r="E82" i="1"/>
  <c r="D82" i="1"/>
  <c r="F82" i="1" s="1"/>
  <c r="C82" i="1"/>
  <c r="D81" i="1"/>
  <c r="F81" i="1" s="1"/>
  <c r="C81" i="1"/>
  <c r="F80" i="1"/>
  <c r="F79" i="1"/>
  <c r="F78" i="1"/>
  <c r="E78" i="1"/>
  <c r="D78" i="1"/>
  <c r="C78" i="1"/>
  <c r="F77" i="1"/>
  <c r="F76" i="1"/>
  <c r="F75" i="1"/>
  <c r="F74" i="1"/>
  <c r="F73" i="1"/>
  <c r="E72" i="1"/>
  <c r="D72" i="1"/>
  <c r="C72" i="1"/>
  <c r="F72" i="1" s="1"/>
  <c r="E71" i="1"/>
  <c r="D71" i="1"/>
  <c r="C71" i="1"/>
  <c r="F71" i="1" s="1"/>
  <c r="E70" i="1"/>
  <c r="D70" i="1"/>
  <c r="C70" i="1"/>
  <c r="F70" i="1" s="1"/>
  <c r="F68" i="1"/>
  <c r="F67" i="1"/>
  <c r="F66" i="1"/>
  <c r="F65" i="1"/>
  <c r="E64" i="1"/>
  <c r="D64" i="1"/>
  <c r="C64" i="1"/>
  <c r="F64" i="1" s="1"/>
  <c r="F63" i="1"/>
  <c r="F62" i="1"/>
  <c r="E60" i="1"/>
  <c r="D60" i="1"/>
  <c r="C60" i="1"/>
  <c r="E59" i="1"/>
  <c r="D59" i="1"/>
  <c r="F59" i="1" s="1"/>
  <c r="C59" i="1"/>
  <c r="E58" i="1"/>
  <c r="D58" i="1"/>
  <c r="F58" i="1" s="1"/>
  <c r="C58" i="1"/>
  <c r="E57" i="1"/>
  <c r="D57" i="1"/>
  <c r="F57" i="1" s="1"/>
  <c r="C57" i="1"/>
  <c r="F56" i="1"/>
  <c r="F55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F48" i="1"/>
  <c r="E47" i="1"/>
  <c r="D47" i="1"/>
  <c r="F47" i="1" s="1"/>
  <c r="C47" i="1"/>
  <c r="F46" i="1"/>
  <c r="F45" i="1"/>
  <c r="F44" i="1"/>
  <c r="E44" i="1"/>
  <c r="D44" i="1"/>
  <c r="C44" i="1"/>
  <c r="F43" i="1"/>
  <c r="E40" i="1"/>
  <c r="D40" i="1"/>
  <c r="C40" i="1"/>
  <c r="F40" i="1" s="1"/>
  <c r="F39" i="1"/>
  <c r="E38" i="1"/>
  <c r="E187" i="1" s="1"/>
  <c r="D38" i="1"/>
  <c r="F38" i="1" s="1"/>
  <c r="C38" i="1"/>
  <c r="C187" i="1" s="1"/>
  <c r="E37" i="1"/>
  <c r="D37" i="1"/>
  <c r="F37" i="1" s="1"/>
  <c r="C37" i="1"/>
  <c r="E36" i="1"/>
  <c r="D36" i="1"/>
  <c r="F36" i="1" s="1"/>
  <c r="C36" i="1"/>
  <c r="E35" i="1"/>
  <c r="D35" i="1"/>
  <c r="F35" i="1" s="1"/>
  <c r="C35" i="1"/>
  <c r="F34" i="1"/>
  <c r="F33" i="1"/>
  <c r="F32" i="1"/>
  <c r="F31" i="1"/>
  <c r="E30" i="1"/>
  <c r="D30" i="1"/>
  <c r="F30" i="1" s="1"/>
  <c r="C30" i="1"/>
  <c r="F29" i="1"/>
  <c r="F28" i="1"/>
  <c r="F27" i="1"/>
  <c r="F26" i="1"/>
  <c r="E24" i="1"/>
  <c r="D24" i="1"/>
  <c r="F24" i="1" s="1"/>
  <c r="C24" i="1"/>
  <c r="E23" i="1"/>
  <c r="D23" i="1"/>
  <c r="F23" i="1" s="1"/>
  <c r="C23" i="1"/>
  <c r="E22" i="1"/>
  <c r="C22" i="1"/>
  <c r="F21" i="1"/>
  <c r="F20" i="1"/>
  <c r="F19" i="1"/>
  <c r="E18" i="1"/>
  <c r="D18" i="1"/>
  <c r="C18" i="1"/>
  <c r="C17" i="1" s="1"/>
  <c r="F17" i="1" s="1"/>
  <c r="E17" i="1"/>
  <c r="D17" i="1"/>
  <c r="F16" i="1"/>
  <c r="F15" i="1"/>
  <c r="F14" i="1"/>
  <c r="F13" i="1"/>
  <c r="E12" i="1"/>
  <c r="D12" i="1"/>
  <c r="C12" i="1"/>
  <c r="F12" i="1" s="1"/>
  <c r="F11" i="1"/>
  <c r="F10" i="1"/>
  <c r="E9" i="1"/>
  <c r="D9" i="1"/>
  <c r="F9" i="1" s="1"/>
  <c r="C9" i="1"/>
  <c r="E8" i="1"/>
  <c r="D8" i="1"/>
  <c r="F8" i="1" s="1"/>
  <c r="C8" i="1"/>
  <c r="C185" i="1" s="1"/>
  <c r="E7" i="1"/>
  <c r="E184" i="1" s="1"/>
  <c r="D7" i="1"/>
  <c r="F7" i="1" s="1"/>
  <c r="C7" i="1"/>
  <c r="C184" i="1" s="1"/>
  <c r="C183" i="1" s="1"/>
  <c r="C6" i="1"/>
  <c r="E185" i="1" l="1"/>
  <c r="E183" i="1" s="1"/>
  <c r="E81" i="1"/>
  <c r="F186" i="1"/>
  <c r="F18" i="1"/>
  <c r="D184" i="1"/>
  <c r="D185" i="1"/>
  <c r="F185" i="1" s="1"/>
  <c r="D187" i="1"/>
  <c r="F187" i="1" s="1"/>
  <c r="D6" i="1"/>
  <c r="F6" i="1" s="1"/>
  <c r="E6" i="1"/>
  <c r="D22" i="1"/>
  <c r="F22" i="1" s="1"/>
  <c r="F184" i="1" l="1"/>
  <c r="D183" i="1"/>
  <c r="F183" i="1" s="1"/>
</calcChain>
</file>

<file path=xl/sharedStrings.xml><?xml version="1.0" encoding="utf-8"?>
<sst xmlns="http://schemas.openxmlformats.org/spreadsheetml/2006/main" count="272" uniqueCount="177">
  <si>
    <t>(тыс.руб.)</t>
  </si>
  <si>
    <t>№ п/п</t>
  </si>
  <si>
    <t>1.</t>
  </si>
  <si>
    <t>«Развитие образования и воспитание в РГО» на 2018-2022 гг.</t>
  </si>
  <si>
    <t>средства бюджета РГО</t>
  </si>
  <si>
    <t>средства бюджета МО</t>
  </si>
  <si>
    <t>1.1.</t>
  </si>
  <si>
    <t>«Дошкольное образование»</t>
  </si>
  <si>
    <t>1.2.</t>
  </si>
  <si>
    <t>«Общее образование»</t>
  </si>
  <si>
    <t>1.3.</t>
  </si>
  <si>
    <r>
      <rPr>
        <b/>
        <i/>
        <sz val="12"/>
        <rFont val="Times New Roman"/>
        <family val="1"/>
        <charset val="204"/>
      </rPr>
      <t xml:space="preserve">«Дополнительное  образование, воспитание и психолого-социальное сопровождение детей» </t>
    </r>
    <r>
      <rPr>
        <i/>
        <sz val="12"/>
        <rFont val="Times New Roman"/>
        <family val="1"/>
        <charset val="204"/>
      </rPr>
      <t>(средства бюджета РГО)</t>
    </r>
  </si>
  <si>
    <t>1.4.</t>
  </si>
  <si>
    <r>
      <rPr>
        <b/>
        <i/>
        <sz val="12"/>
        <rFont val="Times New Roman"/>
        <family val="1"/>
        <charset val="204"/>
      </rPr>
      <t>«Обеспечивающая подпрограмма»</t>
    </r>
    <r>
      <rPr>
        <i/>
        <sz val="12"/>
        <rFont val="Times New Roman"/>
        <family val="1"/>
        <charset val="204"/>
      </rPr>
      <t xml:space="preserve"> (средства бюджета РГО)</t>
    </r>
  </si>
  <si>
    <t>2.</t>
  </si>
  <si>
    <t xml:space="preserve">«Развитие физической культуры и спорта, формирование здорового образа жизни населения в РГО» на 2018-2022 годы </t>
  </si>
  <si>
    <t>2.1.</t>
  </si>
  <si>
    <t>«Создание условий для развития физической культуры и спорта»</t>
  </si>
  <si>
    <t>2.2.</t>
  </si>
  <si>
    <t xml:space="preserve">«Подготовка спортивного резерва Рузского городского округа» </t>
  </si>
  <si>
    <t>2.3.</t>
  </si>
  <si>
    <t>«Обеспечивающая подпрограмма»</t>
  </si>
  <si>
    <t>3.</t>
  </si>
  <si>
    <t>«Развитие культуры РГО» на 2018-2022 годы</t>
  </si>
  <si>
    <t>3.1.</t>
  </si>
  <si>
    <t>«Сохранение, использование, популяризация объектов культурного наследия, находящихся в собственности Рузского городского округа»</t>
  </si>
  <si>
    <t>3.2.</t>
  </si>
  <si>
    <r>
      <t xml:space="preserve">«Развитие музейного дела и народных художественных промыслов в Рузском городском округе» </t>
    </r>
    <r>
      <rPr>
        <i/>
        <sz val="12"/>
        <rFont val="Times New Roman"/>
        <family val="1"/>
        <charset val="204"/>
      </rPr>
      <t>(средства бюджета РГО)</t>
    </r>
  </si>
  <si>
    <t>3.3.</t>
  </si>
  <si>
    <r>
      <t xml:space="preserve">«Развитие библиотечного дела в Рузском городском округе» </t>
    </r>
    <r>
      <rPr>
        <i/>
        <sz val="12"/>
        <rFont val="Times New Roman"/>
        <family val="1"/>
        <charset val="204"/>
      </rPr>
      <t xml:space="preserve">(средства бюджета РГО) </t>
    </r>
  </si>
  <si>
    <t>3.4.</t>
  </si>
  <si>
    <r>
      <rPr>
        <b/>
        <i/>
        <sz val="12"/>
        <rFont val="Times New Roman"/>
        <family val="1"/>
        <charset val="204"/>
      </rPr>
      <t>«Развитие самодеятельного творчества и поддержка основных форм культурно-досуговой деятельности в  РГО»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(средства бюджета РГО) </t>
    </r>
  </si>
  <si>
    <t>3.5.</t>
  </si>
  <si>
    <r>
      <rPr>
        <b/>
        <i/>
        <sz val="12"/>
        <rFont val="Times New Roman"/>
        <family val="1"/>
        <charset val="204"/>
      </rPr>
      <t>«Развитие парков культуры и отдыха в  Рузском городском округе»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(средства бюджета РГО) </t>
    </r>
  </si>
  <si>
    <t>3.6.</t>
  </si>
  <si>
    <t>«Укрепление материально-технической базы муниципальных учреждений культуры Рузского городского округа»</t>
  </si>
  <si>
    <t>3.7.</t>
  </si>
  <si>
    <r>
      <rPr>
        <b/>
        <i/>
        <sz val="12"/>
        <rFont val="Times New Roman"/>
        <family val="1"/>
        <charset val="204"/>
      </rPr>
      <t xml:space="preserve">«Создание условий для развития туризма в Рузском городском округе» </t>
    </r>
    <r>
      <rPr>
        <i/>
        <sz val="12"/>
        <rFont val="Times New Roman"/>
        <family val="1"/>
        <charset val="204"/>
      </rPr>
      <t>(средства бюджета РГО)</t>
    </r>
  </si>
  <si>
    <t>3.8.</t>
  </si>
  <si>
    <r>
      <rPr>
        <b/>
        <i/>
        <sz val="12"/>
        <rFont val="Times New Roman"/>
        <family val="1"/>
        <charset val="204"/>
      </rPr>
      <t>«Обеспечивающая подпрограмма»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(средства бюджета РГО)</t>
    </r>
  </si>
  <si>
    <t>4.</t>
  </si>
  <si>
    <t>«Социальная поддержка граждан РГО» на 2018-2022 годы</t>
  </si>
  <si>
    <t>внебюджетные средства</t>
  </si>
  <si>
    <t>4.1.</t>
  </si>
  <si>
    <r>
      <rPr>
        <b/>
        <i/>
        <sz val="12"/>
        <rFont val="Times New Roman"/>
        <family val="1"/>
        <charset val="204"/>
      </rPr>
      <t>«Доступная среда»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(средства бюджета РГО)</t>
    </r>
  </si>
  <si>
    <t>4.2.</t>
  </si>
  <si>
    <t>«Система развития отдыха и оздоровления детей в РГО»</t>
  </si>
  <si>
    <t>4.3.</t>
  </si>
  <si>
    <t xml:space="preserve">«Оказание помощи отдельным категориям граждан РГО» </t>
  </si>
  <si>
    <t>4.4.</t>
  </si>
  <si>
    <t>«Создание условий для оказания медицинской помощи населению в пределах полномочий на территории Рузского городского округа»</t>
  </si>
  <si>
    <t>5.</t>
  </si>
  <si>
    <t>«Развитие сельского хозяйства РГО» на 2018-2022 годы</t>
  </si>
  <si>
    <t>5.1.</t>
  </si>
  <si>
    <t xml:space="preserve">«Развитие отраслей сельского хозяйства и перерабатывающей промышленности» </t>
  </si>
  <si>
    <t>5.2.</t>
  </si>
  <si>
    <t>«Устойчивое развитие сельских территорий»</t>
  </si>
  <si>
    <t>6.</t>
  </si>
  <si>
    <t xml:space="preserve">«Предпринимательство Рузского городского округа» на 2018-2022 гг.  </t>
  </si>
  <si>
    <t>6.1.</t>
  </si>
  <si>
    <t>«Инвестиции в  Рузском городском округе»</t>
  </si>
  <si>
    <t>6.2.</t>
  </si>
  <si>
    <r>
      <rPr>
        <b/>
        <i/>
        <sz val="12"/>
        <rFont val="Times New Roman"/>
        <family val="1"/>
        <charset val="204"/>
      </rPr>
      <t>«Развитие конкуренции»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(средства бюджета РГО)</t>
    </r>
  </si>
  <si>
    <t>6.3.</t>
  </si>
  <si>
    <r>
      <rPr>
        <b/>
        <i/>
        <sz val="12"/>
        <rFont val="Times New Roman"/>
        <family val="1"/>
        <charset val="204"/>
      </rPr>
      <t xml:space="preserve">«Развитие малого и среднего предпринимательства в Рузском городском округе» </t>
    </r>
    <r>
      <rPr>
        <i/>
        <sz val="12"/>
        <rFont val="Times New Roman"/>
        <family val="1"/>
        <charset val="204"/>
      </rPr>
      <t xml:space="preserve"> (средства бюджета РГО)</t>
    </r>
  </si>
  <si>
    <t>6.4.</t>
  </si>
  <si>
    <t>«Развитие потребительского рынка и услуг РГО»</t>
  </si>
  <si>
    <t>6.5.</t>
  </si>
  <si>
    <r>
      <rPr>
        <b/>
        <i/>
        <sz val="12"/>
        <rFont val="Times New Roman"/>
        <family val="1"/>
        <charset val="204"/>
      </rPr>
      <t>«Развитие похоронного дела»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(средства бюджета РГО)</t>
    </r>
  </si>
  <si>
    <t>6.6.</t>
  </si>
  <si>
    <t>«Развитие трудовых ресурсов и охраны труда»</t>
  </si>
  <si>
    <t>7.</t>
  </si>
  <si>
    <t xml:space="preserve">«Безопасность Рузского  городского округа» на 2018-2022 гг. </t>
  </si>
  <si>
    <t>7.1.</t>
  </si>
  <si>
    <r>
      <rPr>
        <b/>
        <i/>
        <sz val="12"/>
        <rFont val="Times New Roman"/>
        <family val="1"/>
        <charset val="204"/>
      </rPr>
      <t xml:space="preserve">«Профилактика преступлений и иных правонарушений» </t>
    </r>
    <r>
      <rPr>
        <i/>
        <sz val="12"/>
        <rFont val="Times New Roman"/>
        <family val="1"/>
        <charset val="204"/>
      </rPr>
      <t>(средства бюджета РГО)</t>
    </r>
  </si>
  <si>
    <t>7.2.</t>
  </si>
  <si>
    <r>
      <rPr>
        <b/>
        <i/>
        <sz val="12"/>
        <rFont val="Times New Roman"/>
        <family val="1"/>
        <charset val="204"/>
      </rPr>
      <t xml:space="preserve">«Снижение рисков и смягчение последствий чрезвычайных ситуаций природного и техногенного характера на территории Рузского городского округа» </t>
    </r>
    <r>
      <rPr>
        <i/>
        <sz val="12"/>
        <rFont val="Times New Roman"/>
        <family val="1"/>
        <charset val="204"/>
      </rPr>
      <t>(средства бюджета РГО)</t>
    </r>
  </si>
  <si>
    <t>7.3.</t>
  </si>
  <si>
    <r>
      <rPr>
        <b/>
        <i/>
        <sz val="12"/>
        <rFont val="Times New Roman"/>
        <family val="1"/>
        <charset val="204"/>
      </rPr>
      <t xml:space="preserve">«Развитие и совершенствование систем оповещения и информирования населения  РГО» </t>
    </r>
    <r>
      <rPr>
        <i/>
        <sz val="12"/>
        <rFont val="Times New Roman"/>
        <family val="1"/>
        <charset val="204"/>
      </rPr>
      <t>(средства бюджета РГО)</t>
    </r>
  </si>
  <si>
    <t>7.4.</t>
  </si>
  <si>
    <r>
      <t xml:space="preserve">«Обеспечение пожарной безопасности на территории  Рузского городского округа»  </t>
    </r>
    <r>
      <rPr>
        <i/>
        <sz val="12"/>
        <rFont val="Times New Roman"/>
        <family val="1"/>
        <charset val="204"/>
      </rPr>
      <t>(средства бюджета РГО)</t>
    </r>
  </si>
  <si>
    <t>7.5.</t>
  </si>
  <si>
    <r>
      <t xml:space="preserve">«Обеспечение мероприятий гражданской обороны на территории Рузского городского округа» </t>
    </r>
    <r>
      <rPr>
        <i/>
        <sz val="12"/>
        <rFont val="Times New Roman"/>
        <family val="1"/>
        <charset val="204"/>
      </rPr>
      <t>(средства бюджета РГО)</t>
    </r>
  </si>
  <si>
    <t>7.6.</t>
  </si>
  <si>
    <t>«Мобилизационная подготовка экономики РГО»</t>
  </si>
  <si>
    <t>8.</t>
  </si>
  <si>
    <t>«Развитие инженерно-коммунальной инфраструктуры и энергосбережения РГО"  на 2018-2022 годы</t>
  </si>
  <si>
    <t>8.1.</t>
  </si>
  <si>
    <t>«Чистая вода»</t>
  </si>
  <si>
    <t>8.2.</t>
  </si>
  <si>
    <t xml:space="preserve">«Очистка сточных вод» </t>
  </si>
  <si>
    <t>8.3.</t>
  </si>
  <si>
    <t>«Создание условий для обеспечения качественными жилищно-коммунальными услугами»</t>
  </si>
  <si>
    <t>8.4.</t>
  </si>
  <si>
    <t>«Энергосбережение и повышение энергетической эффективности на территории Рузского городского округа»</t>
  </si>
  <si>
    <t>9.</t>
  </si>
  <si>
    <t>«Жилище» на 2018-2022 годы</t>
  </si>
  <si>
    <t>средства федерального бюджета</t>
  </si>
  <si>
    <t>9.1.</t>
  </si>
  <si>
    <t>«Комплексное освоение земельных участков в целях жилищного строительства и развитие застроенных территорий»</t>
  </si>
  <si>
    <t>9.2.</t>
  </si>
  <si>
    <t>«Переселение граждан из многоквартирных жилых домов, признанных аварийными в установленном законодательством порядке»</t>
  </si>
  <si>
    <t>9.3.</t>
  </si>
  <si>
    <t>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</t>
  </si>
  <si>
    <t>9.4.</t>
  </si>
  <si>
    <t>«Обеспечение жильем молодых семей»</t>
  </si>
  <si>
    <t>9.5.</t>
  </si>
  <si>
    <r>
      <rPr>
        <b/>
        <sz val="12"/>
        <rFont val="Times New Roman"/>
        <family val="1"/>
        <charset val="204"/>
      </rPr>
      <t>«Обеспечение жильем детей-сирот и детей, оставшихся без попечения родителей, лиц из числа детей-сирот и детей, оставшихся без попечения родителей»</t>
    </r>
    <r>
      <rPr>
        <i/>
        <sz val="12"/>
        <rFont val="Times New Roman"/>
        <family val="1"/>
        <charset val="204"/>
      </rPr>
      <t xml:space="preserve"> (средства бюджета МО)</t>
    </r>
  </si>
  <si>
    <t>9.6.</t>
  </si>
  <si>
    <t>«Социальная ипотека»</t>
  </si>
  <si>
    <t>10.</t>
  </si>
  <si>
    <t>«Развитие транспортной системы РГО» на 2018-2022 годы</t>
  </si>
  <si>
    <t>10.1</t>
  </si>
  <si>
    <t xml:space="preserve">«Организация транспортного обслуживания» </t>
  </si>
  <si>
    <t>10.2.</t>
  </si>
  <si>
    <t>«Содержание и ремонт дорог»</t>
  </si>
  <si>
    <t>10.3</t>
  </si>
  <si>
    <r>
      <t xml:space="preserve">«Развитие транспортной инфраструктуры»  </t>
    </r>
    <r>
      <rPr>
        <i/>
        <sz val="12"/>
        <rFont val="Times New Roman"/>
        <family val="1"/>
        <charset val="204"/>
      </rPr>
      <t>(средства бюджета РГО)</t>
    </r>
  </si>
  <si>
    <t>10.4</t>
  </si>
  <si>
    <r>
      <t xml:space="preserve">«Безопасность дорожного движения» </t>
    </r>
    <r>
      <rPr>
        <i/>
        <sz val="12"/>
        <rFont val="Times New Roman"/>
        <family val="1"/>
        <charset val="204"/>
      </rPr>
      <t>(средства бюджета РГО)</t>
    </r>
  </si>
  <si>
    <t>11.</t>
  </si>
  <si>
    <t xml:space="preserve">«Формирование современной городской среды» </t>
  </si>
  <si>
    <t>11.1</t>
  </si>
  <si>
    <t xml:space="preserve">«Комфортная городская среда»  </t>
  </si>
  <si>
    <t>11.2</t>
  </si>
  <si>
    <t xml:space="preserve">«Благоустройство территорий населенных пунктов» </t>
  </si>
  <si>
    <t>11.3</t>
  </si>
  <si>
    <t xml:space="preserve">«Создание условий для обеспечения комфортного проживания жителей многоквартирных домов Рузского городского округа» </t>
  </si>
  <si>
    <t>12.</t>
  </si>
  <si>
    <t>«Муниципальное управление» на 2018-2022 годы</t>
  </si>
  <si>
    <t>12.1</t>
  </si>
  <si>
    <r>
      <t xml:space="preserve">«Развитие муниципальной службы Рузского городского округа» на 2018-2022 годы </t>
    </r>
    <r>
      <rPr>
        <i/>
        <sz val="12"/>
        <rFont val="Times New Roman"/>
        <family val="1"/>
        <charset val="204"/>
      </rPr>
      <t>(средства бюджета РГО)</t>
    </r>
  </si>
  <si>
    <t>12.2</t>
  </si>
  <si>
    <t>«Управление муниципальными финансами РГО» на 2018-2022 годы</t>
  </si>
  <si>
    <t>12.3</t>
  </si>
  <si>
    <t>«Развитие архивного дела в РГО» на 2018-2022 годы</t>
  </si>
  <si>
    <t>12.4</t>
  </si>
  <si>
    <t>«Территориальное развитие (градостроительство и землеустройство) в Рузском городском округе» на 2018-2022 годы</t>
  </si>
  <si>
    <t>12.5.</t>
  </si>
  <si>
    <r>
      <t xml:space="preserve">«Обеспечивающая подпрограмма» на 2018-2022 годы </t>
    </r>
    <r>
      <rPr>
        <i/>
        <sz val="12"/>
        <rFont val="Times New Roman"/>
        <family val="1"/>
        <charset val="204"/>
      </rPr>
      <t>(средства бюджета РГО)</t>
    </r>
  </si>
  <si>
    <t>13.</t>
  </si>
  <si>
    <t xml:space="preserve">«Охрана окружающей среды в РГО» на 2018-2022 годы </t>
  </si>
  <si>
    <t>14.</t>
  </si>
  <si>
    <t>15.</t>
  </si>
  <si>
    <t xml:space="preserve">«Развитие системы информирования населения о деятельности органов местного самоуправления РГО» </t>
  </si>
  <si>
    <t>15.1.</t>
  </si>
  <si>
    <t xml:space="preserve">«Развитие системы информирования населения о деятельности органов местного самоуправления Рузского городского округа» </t>
  </si>
  <si>
    <t>15.2</t>
  </si>
  <si>
    <t>16.</t>
  </si>
  <si>
    <t>«Управление муниципальным  имуществом и земельными ресурсами Рузского городского округа» на 2018-2022 годы</t>
  </si>
  <si>
    <t>17.</t>
  </si>
  <si>
    <t>17.1</t>
  </si>
  <si>
    <t>«Мир и согласие»</t>
  </si>
  <si>
    <t>17.2</t>
  </si>
  <si>
    <t>«Молодежь Рузского городского округа»</t>
  </si>
  <si>
    <t>17.3.</t>
  </si>
  <si>
    <t>«Развитие и поддержка СО НКО в Рузском городском округе»</t>
  </si>
  <si>
    <t>18.</t>
  </si>
  <si>
    <t xml:space="preserve">«Борьба с борщевиком Сосновского» на 2018-2022 годы </t>
  </si>
  <si>
    <t>19.</t>
  </si>
  <si>
    <t>"Цифровой округ" на 2018-2022 годы</t>
  </si>
  <si>
    <t>19.1</t>
  </si>
  <si>
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</t>
  </si>
  <si>
    <t>19.2</t>
  </si>
  <si>
    <t>«Развитие информационной и технической инфраструктуры экосистемы цифровой экономики Рузского городского округа»</t>
  </si>
  <si>
    <t>ИТОГО</t>
  </si>
  <si>
    <t xml:space="preserve">Выполнено                          за 1 квартал                 2019 года                  </t>
  </si>
  <si>
    <t>% 
выполнения</t>
  </si>
  <si>
    <r>
      <t>«Газификация населенных пунктов Рузского городского округа» на 2018-2022 годы</t>
    </r>
    <r>
      <rPr>
        <i/>
        <sz val="12"/>
        <rFont val="Times New Roman"/>
        <family val="1"/>
        <charset val="204"/>
      </rPr>
      <t xml:space="preserve"> (средства бюджета РГО)</t>
    </r>
  </si>
  <si>
    <r>
      <t xml:space="preserve">«Развитие институтов гражданского общества и реализации молодежной политики в Рузском городском округе» на 2018-2022 годы </t>
    </r>
    <r>
      <rPr>
        <i/>
        <sz val="12"/>
        <rFont val="Times New Roman"/>
        <family val="1"/>
        <charset val="204"/>
      </rPr>
      <t>(средства бюджета РГО)</t>
    </r>
  </si>
  <si>
    <t xml:space="preserve">Профинан сировано                             за 1 квартал                             2019 года                                 </t>
  </si>
  <si>
    <r>
      <t xml:space="preserve">Оперативный отчет об исполнении муниципальных программ (подпрограмм) 
Рузского городского округа 
за 1 квартала 2019 года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</si>
  <si>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-</t>
  </si>
  <si>
    <r>
      <t xml:space="preserve">средства бюджета МО </t>
    </r>
    <r>
      <rPr>
        <sz val="12"/>
        <rFont val="Times New Roman"/>
        <family val="1"/>
        <charset val="204"/>
      </rPr>
      <t>(неиспользуемый остаток)</t>
    </r>
  </si>
  <si>
    <t>Приложение 2</t>
  </si>
  <si>
    <t>Наименование муниципальной программы (подпрограммы)
 Источники финансирования</t>
  </si>
  <si>
    <r>
      <t xml:space="preserve">Объем финансиров.                            на 2019 год                   </t>
    </r>
    <r>
      <rPr>
        <sz val="11"/>
        <color theme="1"/>
        <rFont val="Times New Roman"/>
        <family val="1"/>
        <charset val="204"/>
      </rPr>
      <t xml:space="preserve">(утвержден  постановлен.)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</si>
</sst>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vertical="top"/>
    </xf>
    <xf numFmtId="165" fontId="5" fillId="0" borderId="3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vertical="top"/>
    </xf>
    <xf numFmtId="165" fontId="9" fillId="0" borderId="3" xfId="0" applyNumberFormat="1" applyFont="1" applyFill="1" applyBorder="1" applyAlignment="1">
      <alignment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right" vertical="top"/>
    </xf>
    <xf numFmtId="49" fontId="8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right" vertical="top"/>
    </xf>
    <xf numFmtId="165" fontId="5" fillId="2" borderId="3" xfId="0" applyNumberFormat="1" applyFont="1" applyFill="1" applyBorder="1" applyAlignment="1">
      <alignment horizontal="right" vertical="top"/>
    </xf>
    <xf numFmtId="49" fontId="5" fillId="0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9" fontId="5" fillId="0" borderId="3" xfId="0" applyNumberFormat="1" applyFont="1" applyFill="1" applyBorder="1" applyAlignment="1">
      <alignment horizontal="right" vertical="top"/>
    </xf>
    <xf numFmtId="165" fontId="7" fillId="0" borderId="3" xfId="0" applyNumberFormat="1" applyFont="1" applyFill="1" applyBorder="1" applyAlignment="1">
      <alignment horizontal="right" vertical="top"/>
    </xf>
    <xf numFmtId="165" fontId="9" fillId="0" borderId="3" xfId="0" applyNumberFormat="1" applyFont="1" applyFill="1" applyBorder="1" applyAlignment="1">
      <alignment horizontal="right" vertical="top"/>
    </xf>
    <xf numFmtId="9" fontId="7" fillId="0" borderId="3" xfId="0" applyNumberFormat="1" applyFont="1" applyFill="1" applyBorder="1" applyAlignment="1">
      <alignment horizontal="right" vertical="top" wrapText="1"/>
    </xf>
    <xf numFmtId="9" fontId="9" fillId="0" borderId="3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8" fillId="0" borderId="3" xfId="0" applyNumberFormat="1" applyFont="1" applyFill="1" applyBorder="1" applyAlignment="1">
      <alignment horizontal="right" vertical="top" wrapText="1"/>
    </xf>
    <xf numFmtId="165" fontId="8" fillId="0" borderId="3" xfId="0" applyNumberFormat="1" applyFont="1" applyFill="1" applyBorder="1" applyAlignment="1">
      <alignment horizontal="right" vertical="top"/>
    </xf>
    <xf numFmtId="9" fontId="8" fillId="0" borderId="3" xfId="0" applyNumberFormat="1" applyFont="1" applyFill="1" applyBorder="1" applyAlignment="1">
      <alignment horizontal="right" vertical="top"/>
    </xf>
    <xf numFmtId="0" fontId="10" fillId="0" borderId="0" xfId="0" applyFont="1"/>
    <xf numFmtId="4" fontId="5" fillId="2" borderId="3" xfId="0" applyNumberFormat="1" applyFont="1" applyFill="1" applyBorder="1" applyAlignment="1">
      <alignment vertical="top"/>
    </xf>
    <xf numFmtId="165" fontId="5" fillId="2" borderId="3" xfId="0" applyNumberFormat="1" applyFont="1" applyFill="1" applyBorder="1" applyAlignment="1">
      <alignment vertical="top"/>
    </xf>
    <xf numFmtId="4" fontId="5" fillId="2" borderId="3" xfId="0" applyNumberFormat="1" applyFont="1" applyFill="1" applyBorder="1" applyAlignment="1">
      <alignment horizontal="right" vertical="top" wrapText="1"/>
    </xf>
    <xf numFmtId="165" fontId="7" fillId="2" borderId="3" xfId="0" applyNumberFormat="1" applyFont="1" applyFill="1" applyBorder="1" applyAlignment="1">
      <alignment vertical="top"/>
    </xf>
    <xf numFmtId="4" fontId="5" fillId="2" borderId="3" xfId="0" applyNumberFormat="1" applyFont="1" applyFill="1" applyBorder="1" applyAlignment="1">
      <alignment horizontal="right" vertical="top"/>
    </xf>
    <xf numFmtId="165" fontId="5" fillId="2" borderId="3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4" fontId="12" fillId="0" borderId="3" xfId="0" applyNumberFormat="1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right" vertical="top"/>
    </xf>
    <xf numFmtId="4" fontId="7" fillId="0" borderId="3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workbookViewId="0">
      <selection activeCell="H8" sqref="H8"/>
    </sheetView>
  </sheetViews>
  <sheetFormatPr defaultRowHeight="15" x14ac:dyDescent="0.25"/>
  <cols>
    <col min="1" max="1" width="5.140625" customWidth="1"/>
    <col min="2" max="2" width="43.140625" customWidth="1"/>
    <col min="3" max="3" width="13.28515625" customWidth="1"/>
    <col min="4" max="5" width="12.42578125" customWidth="1"/>
    <col min="6" max="6" width="8.140625" customWidth="1"/>
  </cols>
  <sheetData>
    <row r="1" spans="1:6" ht="20.25" customHeight="1" x14ac:dyDescent="0.25">
      <c r="E1" s="83" t="s">
        <v>174</v>
      </c>
      <c r="F1" s="83"/>
    </row>
    <row r="2" spans="1:6" ht="49.5" customHeight="1" x14ac:dyDescent="0.25">
      <c r="A2" s="81" t="s">
        <v>171</v>
      </c>
      <c r="B2" s="81"/>
      <c r="C2" s="81"/>
      <c r="D2" s="81"/>
      <c r="E2" s="81"/>
      <c r="F2" s="81"/>
    </row>
    <row r="3" spans="1:6" ht="15" customHeight="1" x14ac:dyDescent="0.25">
      <c r="A3" s="1"/>
      <c r="B3" s="1"/>
      <c r="C3" s="2"/>
      <c r="D3" s="3"/>
      <c r="E3" s="82" t="s">
        <v>0</v>
      </c>
      <c r="F3" s="82"/>
    </row>
    <row r="4" spans="1:6" ht="81.75" customHeight="1" x14ac:dyDescent="0.25">
      <c r="A4" s="53" t="s">
        <v>1</v>
      </c>
      <c r="B4" s="53" t="s">
        <v>175</v>
      </c>
      <c r="C4" s="4" t="s">
        <v>176</v>
      </c>
      <c r="D4" s="4" t="s">
        <v>166</v>
      </c>
      <c r="E4" s="4" t="s">
        <v>170</v>
      </c>
      <c r="F4" s="5" t="s">
        <v>167</v>
      </c>
    </row>
    <row r="5" spans="1:6" ht="15.75" x14ac:dyDescent="0.25">
      <c r="A5" s="6">
        <v>1</v>
      </c>
      <c r="B5" s="7">
        <v>2</v>
      </c>
      <c r="C5" s="8">
        <v>3</v>
      </c>
      <c r="D5" s="8">
        <v>4</v>
      </c>
      <c r="E5" s="8">
        <v>5</v>
      </c>
      <c r="F5" s="9">
        <v>6</v>
      </c>
    </row>
    <row r="6" spans="1:6" ht="33" customHeight="1" x14ac:dyDescent="0.25">
      <c r="A6" s="79" t="s">
        <v>2</v>
      </c>
      <c r="B6" s="71" t="s">
        <v>3</v>
      </c>
      <c r="C6" s="64">
        <f>C7+C8</f>
        <v>2072259.1</v>
      </c>
      <c r="D6" s="64">
        <f t="shared" ref="D6:E6" si="0">D7+D8</f>
        <v>440101.06</v>
      </c>
      <c r="E6" s="64">
        <f t="shared" si="0"/>
        <v>440101.06</v>
      </c>
      <c r="F6" s="65">
        <f t="shared" ref="F6:F68" si="1">D6/C6</f>
        <v>0.2123774290579783</v>
      </c>
    </row>
    <row r="7" spans="1:6" ht="15.75" x14ac:dyDescent="0.25">
      <c r="A7" s="10"/>
      <c r="B7" s="44" t="s">
        <v>4</v>
      </c>
      <c r="C7" s="11">
        <f>C10+C13+C15+C16</f>
        <v>389877.30000000005</v>
      </c>
      <c r="D7" s="11">
        <f t="shared" ref="D7:E7" si="2">D10+D13+D15+D16</f>
        <v>98067.749999999985</v>
      </c>
      <c r="E7" s="11">
        <f t="shared" si="2"/>
        <v>98067.749999999985</v>
      </c>
      <c r="F7" s="12">
        <f t="shared" si="1"/>
        <v>0.25153490598195888</v>
      </c>
    </row>
    <row r="8" spans="1:6" ht="15.75" x14ac:dyDescent="0.25">
      <c r="A8" s="10"/>
      <c r="B8" s="44" t="s">
        <v>5</v>
      </c>
      <c r="C8" s="11">
        <f>C11+C14</f>
        <v>1682381.8</v>
      </c>
      <c r="D8" s="11">
        <f t="shared" ref="D8:E8" si="3">D11+D14</f>
        <v>342033.31</v>
      </c>
      <c r="E8" s="11">
        <f t="shared" si="3"/>
        <v>342033.31</v>
      </c>
      <c r="F8" s="12">
        <f t="shared" si="1"/>
        <v>0.20330302550824075</v>
      </c>
    </row>
    <row r="9" spans="1:6" ht="15.75" x14ac:dyDescent="0.25">
      <c r="A9" s="13" t="s">
        <v>6</v>
      </c>
      <c r="B9" s="14" t="s">
        <v>7</v>
      </c>
      <c r="C9" s="15">
        <f>C10+C11</f>
        <v>531750.80000000005</v>
      </c>
      <c r="D9" s="15">
        <f t="shared" ref="D9:E9" si="4">D10+D11</f>
        <v>128668.41999999998</v>
      </c>
      <c r="E9" s="15">
        <f t="shared" si="4"/>
        <v>128668.41999999998</v>
      </c>
      <c r="F9" s="16">
        <f t="shared" si="1"/>
        <v>0.24197127677099869</v>
      </c>
    </row>
    <row r="10" spans="1:6" ht="15.75" x14ac:dyDescent="0.25">
      <c r="A10" s="17"/>
      <c r="B10" s="45" t="s">
        <v>4</v>
      </c>
      <c r="C10" s="18">
        <v>175222.8</v>
      </c>
      <c r="D10" s="18">
        <v>41213.019999999997</v>
      </c>
      <c r="E10" s="18">
        <v>41213.019999999997</v>
      </c>
      <c r="F10" s="19">
        <f t="shared" si="1"/>
        <v>0.23520352374234402</v>
      </c>
    </row>
    <row r="11" spans="1:6" ht="15.75" x14ac:dyDescent="0.25">
      <c r="A11" s="17"/>
      <c r="B11" s="45" t="s">
        <v>5</v>
      </c>
      <c r="C11" s="18">
        <v>356528</v>
      </c>
      <c r="D11" s="18">
        <v>87455.4</v>
      </c>
      <c r="E11" s="18">
        <v>87455.4</v>
      </c>
      <c r="F11" s="19">
        <f t="shared" si="1"/>
        <v>0.24529742404523627</v>
      </c>
    </row>
    <row r="12" spans="1:6" ht="15.75" x14ac:dyDescent="0.25">
      <c r="A12" s="13" t="s">
        <v>8</v>
      </c>
      <c r="B12" s="14" t="s">
        <v>9</v>
      </c>
      <c r="C12" s="20">
        <f>C13+C14</f>
        <v>1436530.3</v>
      </c>
      <c r="D12" s="20">
        <f t="shared" ref="D12:E12" si="5">D13+D14</f>
        <v>287502.46999999997</v>
      </c>
      <c r="E12" s="20">
        <f t="shared" si="5"/>
        <v>287502.46999999997</v>
      </c>
      <c r="F12" s="16">
        <f t="shared" si="1"/>
        <v>0.20013672527478185</v>
      </c>
    </row>
    <row r="13" spans="1:6" ht="15.75" x14ac:dyDescent="0.25">
      <c r="A13" s="17"/>
      <c r="B13" s="45" t="s">
        <v>4</v>
      </c>
      <c r="C13" s="21">
        <v>110676.5</v>
      </c>
      <c r="D13" s="21">
        <v>32924.559999999998</v>
      </c>
      <c r="E13" s="22">
        <v>32924.559999999998</v>
      </c>
      <c r="F13" s="19">
        <f t="shared" si="1"/>
        <v>0.29748465121322049</v>
      </c>
    </row>
    <row r="14" spans="1:6" ht="15.75" x14ac:dyDescent="0.25">
      <c r="A14" s="17"/>
      <c r="B14" s="45" t="s">
        <v>5</v>
      </c>
      <c r="C14" s="21">
        <v>1325853.8</v>
      </c>
      <c r="D14" s="21">
        <v>254577.91</v>
      </c>
      <c r="E14" s="22">
        <v>254577.91</v>
      </c>
      <c r="F14" s="19">
        <f t="shared" si="1"/>
        <v>0.19201054445067775</v>
      </c>
    </row>
    <row r="15" spans="1:6" ht="62.25" customHeight="1" x14ac:dyDescent="0.25">
      <c r="A15" s="13" t="s">
        <v>10</v>
      </c>
      <c r="B15" s="23" t="s">
        <v>11</v>
      </c>
      <c r="C15" s="20">
        <v>92597.1</v>
      </c>
      <c r="D15" s="20">
        <v>21730.880000000001</v>
      </c>
      <c r="E15" s="24">
        <v>21730.880000000001</v>
      </c>
      <c r="F15" s="16">
        <f t="shared" si="1"/>
        <v>0.23468207967636134</v>
      </c>
    </row>
    <row r="16" spans="1:6" ht="32.25" customHeight="1" x14ac:dyDescent="0.25">
      <c r="A16" s="13" t="s">
        <v>12</v>
      </c>
      <c r="B16" s="25" t="s">
        <v>13</v>
      </c>
      <c r="C16" s="20">
        <v>11380.9</v>
      </c>
      <c r="D16" s="20">
        <v>2199.29</v>
      </c>
      <c r="E16" s="24">
        <v>2199.29</v>
      </c>
      <c r="F16" s="16">
        <f t="shared" si="1"/>
        <v>0.19324394380057816</v>
      </c>
    </row>
    <row r="17" spans="1:6" ht="48.75" customHeight="1" x14ac:dyDescent="0.25">
      <c r="A17" s="79" t="s">
        <v>14</v>
      </c>
      <c r="B17" s="71" t="s">
        <v>15</v>
      </c>
      <c r="C17" s="66">
        <f>C18</f>
        <v>110417.19999999998</v>
      </c>
      <c r="D17" s="66">
        <f t="shared" ref="D17:E17" si="6">D18</f>
        <v>23904.32</v>
      </c>
      <c r="E17" s="66">
        <f t="shared" si="6"/>
        <v>23904.32</v>
      </c>
      <c r="F17" s="67">
        <f t="shared" si="1"/>
        <v>0.21649090902504323</v>
      </c>
    </row>
    <row r="18" spans="1:6" ht="15.75" x14ac:dyDescent="0.25">
      <c r="A18" s="10"/>
      <c r="B18" s="44" t="s">
        <v>4</v>
      </c>
      <c r="C18" s="26">
        <f>C19+C20+C21</f>
        <v>110417.19999999998</v>
      </c>
      <c r="D18" s="26">
        <f t="shared" ref="D18:E18" si="7">D19+D20+D21</f>
        <v>23904.32</v>
      </c>
      <c r="E18" s="26">
        <f t="shared" si="7"/>
        <v>23904.32</v>
      </c>
      <c r="F18" s="16">
        <f t="shared" si="1"/>
        <v>0.21649090902504323</v>
      </c>
    </row>
    <row r="19" spans="1:6" ht="32.25" customHeight="1" x14ac:dyDescent="0.25">
      <c r="A19" s="27" t="s">
        <v>16</v>
      </c>
      <c r="B19" s="28" t="s">
        <v>17</v>
      </c>
      <c r="C19" s="20">
        <v>63322.6</v>
      </c>
      <c r="D19" s="20">
        <v>13764.2</v>
      </c>
      <c r="E19" s="20">
        <v>13764.2</v>
      </c>
      <c r="F19" s="16">
        <f t="shared" si="1"/>
        <v>0.21736631155385283</v>
      </c>
    </row>
    <row r="20" spans="1:6" ht="31.5" customHeight="1" x14ac:dyDescent="0.25">
      <c r="A20" s="27" t="s">
        <v>18</v>
      </c>
      <c r="B20" s="28" t="s">
        <v>19</v>
      </c>
      <c r="C20" s="20">
        <v>39461.699999999997</v>
      </c>
      <c r="D20" s="20">
        <v>9089.5</v>
      </c>
      <c r="E20" s="20">
        <v>9089.5</v>
      </c>
      <c r="F20" s="16">
        <f t="shared" si="1"/>
        <v>0.23033726372660074</v>
      </c>
    </row>
    <row r="21" spans="1:6" ht="18" customHeight="1" x14ac:dyDescent="0.25">
      <c r="A21" s="27" t="s">
        <v>20</v>
      </c>
      <c r="B21" s="28" t="s">
        <v>21</v>
      </c>
      <c r="C21" s="20">
        <v>7632.9</v>
      </c>
      <c r="D21" s="20">
        <v>1050.6199999999999</v>
      </c>
      <c r="E21" s="20">
        <v>1050.6199999999999</v>
      </c>
      <c r="F21" s="16">
        <f t="shared" si="1"/>
        <v>0.1376436216903143</v>
      </c>
    </row>
    <row r="22" spans="1:6" ht="31.5" x14ac:dyDescent="0.25">
      <c r="A22" s="79" t="s">
        <v>22</v>
      </c>
      <c r="B22" s="71" t="s">
        <v>23</v>
      </c>
      <c r="C22" s="66">
        <f>C23+C24</f>
        <v>421362.2</v>
      </c>
      <c r="D22" s="66">
        <f t="shared" ref="D22:E22" si="8">D23+D24</f>
        <v>38634.019999999997</v>
      </c>
      <c r="E22" s="66">
        <f t="shared" si="8"/>
        <v>58678.630000000005</v>
      </c>
      <c r="F22" s="67">
        <f t="shared" si="1"/>
        <v>9.1688385906471909E-2</v>
      </c>
    </row>
    <row r="23" spans="1:6" ht="15.75" x14ac:dyDescent="0.25">
      <c r="A23" s="10"/>
      <c r="B23" s="44" t="s">
        <v>4</v>
      </c>
      <c r="C23" s="26">
        <f>C26+C27+C28+C29+C31+C33+C34</f>
        <v>265017.5</v>
      </c>
      <c r="D23" s="26">
        <f t="shared" ref="D23:E23" si="9">D26+D27+D28+D29+D31+D33+D34</f>
        <v>38634.019999999997</v>
      </c>
      <c r="E23" s="26">
        <f t="shared" si="9"/>
        <v>58678.630000000005</v>
      </c>
      <c r="F23" s="16">
        <f t="shared" si="1"/>
        <v>0.14577912779344759</v>
      </c>
    </row>
    <row r="24" spans="1:6" ht="15.75" x14ac:dyDescent="0.25">
      <c r="A24" s="10"/>
      <c r="B24" s="44" t="s">
        <v>5</v>
      </c>
      <c r="C24" s="26">
        <f>C32</f>
        <v>156344.70000000001</v>
      </c>
      <c r="D24" s="26">
        <f t="shared" ref="D24:E24" si="10">D32</f>
        <v>0</v>
      </c>
      <c r="E24" s="26">
        <f t="shared" si="10"/>
        <v>0</v>
      </c>
      <c r="F24" s="16">
        <f t="shared" si="1"/>
        <v>0</v>
      </c>
    </row>
    <row r="25" spans="1:6" ht="64.5" customHeight="1" x14ac:dyDescent="0.25">
      <c r="A25" s="13" t="s">
        <v>24</v>
      </c>
      <c r="B25" s="14" t="s">
        <v>25</v>
      </c>
      <c r="C25" s="24">
        <v>0</v>
      </c>
      <c r="D25" s="24">
        <v>0</v>
      </c>
      <c r="E25" s="24">
        <v>0</v>
      </c>
      <c r="F25" s="16">
        <v>0</v>
      </c>
    </row>
    <row r="26" spans="1:6" ht="47.25" customHeight="1" x14ac:dyDescent="0.25">
      <c r="A26" s="27" t="s">
        <v>26</v>
      </c>
      <c r="B26" s="28" t="s">
        <v>27</v>
      </c>
      <c r="C26" s="20">
        <v>17080.3</v>
      </c>
      <c r="D26" s="20">
        <v>2182.4899999999998</v>
      </c>
      <c r="E26" s="20">
        <v>3575.1</v>
      </c>
      <c r="F26" s="16">
        <f t="shared" si="1"/>
        <v>0.12777820061708517</v>
      </c>
    </row>
    <row r="27" spans="1:6" ht="33.75" customHeight="1" x14ac:dyDescent="0.25">
      <c r="A27" s="27" t="s">
        <v>28</v>
      </c>
      <c r="B27" s="28" t="s">
        <v>29</v>
      </c>
      <c r="C27" s="20">
        <v>71879.199999999997</v>
      </c>
      <c r="D27" s="20">
        <v>11836.05</v>
      </c>
      <c r="E27" s="20">
        <v>16099.2</v>
      </c>
      <c r="F27" s="16">
        <f t="shared" si="1"/>
        <v>0.16466585604736836</v>
      </c>
    </row>
    <row r="28" spans="1:6" ht="63.75" customHeight="1" x14ac:dyDescent="0.25">
      <c r="A28" s="27" t="s">
        <v>30</v>
      </c>
      <c r="B28" s="29" t="s">
        <v>31</v>
      </c>
      <c r="C28" s="20">
        <v>138750.9</v>
      </c>
      <c r="D28" s="20">
        <v>22069.66</v>
      </c>
      <c r="E28" s="20">
        <v>35965.5</v>
      </c>
      <c r="F28" s="16">
        <f t="shared" si="1"/>
        <v>0.15905958087479072</v>
      </c>
    </row>
    <row r="29" spans="1:6" ht="46.5" customHeight="1" x14ac:dyDescent="0.25">
      <c r="A29" s="27" t="s">
        <v>32</v>
      </c>
      <c r="B29" s="30" t="s">
        <v>33</v>
      </c>
      <c r="C29" s="20">
        <v>6678.6</v>
      </c>
      <c r="D29" s="20">
        <v>967.99</v>
      </c>
      <c r="E29" s="20">
        <v>1461</v>
      </c>
      <c r="F29" s="16">
        <f t="shared" si="1"/>
        <v>0.14493905908423921</v>
      </c>
    </row>
    <row r="30" spans="1:6" ht="47.25" customHeight="1" x14ac:dyDescent="0.25">
      <c r="A30" s="27" t="s">
        <v>34</v>
      </c>
      <c r="B30" s="28" t="s">
        <v>35</v>
      </c>
      <c r="C30" s="24">
        <f>C31+C32</f>
        <v>173517</v>
      </c>
      <c r="D30" s="24">
        <f t="shared" ref="D30:E30" si="11">D31+D32</f>
        <v>0</v>
      </c>
      <c r="E30" s="24">
        <f t="shared" si="11"/>
        <v>0</v>
      </c>
      <c r="F30" s="16">
        <f t="shared" si="1"/>
        <v>0</v>
      </c>
    </row>
    <row r="31" spans="1:6" ht="15.75" x14ac:dyDescent="0.25">
      <c r="A31" s="31"/>
      <c r="B31" s="45" t="s">
        <v>4</v>
      </c>
      <c r="C31" s="21">
        <v>17172.3</v>
      </c>
      <c r="D31" s="21">
        <v>0</v>
      </c>
      <c r="E31" s="21">
        <v>0</v>
      </c>
      <c r="F31" s="19">
        <f t="shared" si="1"/>
        <v>0</v>
      </c>
    </row>
    <row r="32" spans="1:6" ht="15.75" x14ac:dyDescent="0.25">
      <c r="A32" s="31"/>
      <c r="B32" s="45" t="s">
        <v>5</v>
      </c>
      <c r="C32" s="21">
        <v>156344.70000000001</v>
      </c>
      <c r="D32" s="21">
        <v>0</v>
      </c>
      <c r="E32" s="21">
        <v>0</v>
      </c>
      <c r="F32" s="19">
        <f t="shared" si="1"/>
        <v>0</v>
      </c>
    </row>
    <row r="33" spans="1:6" ht="46.5" customHeight="1" x14ac:dyDescent="0.25">
      <c r="A33" s="32" t="s">
        <v>36</v>
      </c>
      <c r="B33" s="23" t="s">
        <v>37</v>
      </c>
      <c r="C33" s="20">
        <v>6362.6</v>
      </c>
      <c r="D33" s="20">
        <v>0</v>
      </c>
      <c r="E33" s="20">
        <v>0</v>
      </c>
      <c r="F33" s="16">
        <f t="shared" si="1"/>
        <v>0</v>
      </c>
    </row>
    <row r="34" spans="1:6" ht="31.5" customHeight="1" x14ac:dyDescent="0.25">
      <c r="A34" s="27" t="s">
        <v>38</v>
      </c>
      <c r="B34" s="30" t="s">
        <v>39</v>
      </c>
      <c r="C34" s="20">
        <v>7093.6</v>
      </c>
      <c r="D34" s="20">
        <v>1577.83</v>
      </c>
      <c r="E34" s="20">
        <v>1577.83</v>
      </c>
      <c r="F34" s="16">
        <f t="shared" si="1"/>
        <v>0.22243007781662341</v>
      </c>
    </row>
    <row r="35" spans="1:6" ht="31.5" x14ac:dyDescent="0.25">
      <c r="A35" s="79" t="s">
        <v>40</v>
      </c>
      <c r="B35" s="71" t="s">
        <v>41</v>
      </c>
      <c r="C35" s="66">
        <f>C36+C37+C38</f>
        <v>83841</v>
      </c>
      <c r="D35" s="66">
        <f t="shared" ref="D35:E35" si="12">D36+D37+D38</f>
        <v>9792.48</v>
      </c>
      <c r="E35" s="66">
        <f t="shared" si="12"/>
        <v>9792.48</v>
      </c>
      <c r="F35" s="67">
        <f t="shared" si="1"/>
        <v>0.11679822521200844</v>
      </c>
    </row>
    <row r="36" spans="1:6" ht="15.75" x14ac:dyDescent="0.25">
      <c r="A36" s="10"/>
      <c r="B36" s="44" t="s">
        <v>4</v>
      </c>
      <c r="C36" s="26">
        <f>C39+C41+C45+C48</f>
        <v>7000</v>
      </c>
      <c r="D36" s="26">
        <f t="shared" ref="D36:E36" si="13">D39+D41+D45+D48</f>
        <v>195</v>
      </c>
      <c r="E36" s="26">
        <f t="shared" si="13"/>
        <v>195</v>
      </c>
      <c r="F36" s="16">
        <f t="shared" si="1"/>
        <v>2.7857142857142858E-2</v>
      </c>
    </row>
    <row r="37" spans="1:6" ht="15.75" x14ac:dyDescent="0.25">
      <c r="A37" s="10"/>
      <c r="B37" s="44" t="s">
        <v>5</v>
      </c>
      <c r="C37" s="26">
        <f>C42+C46+C49</f>
        <v>75741</v>
      </c>
      <c r="D37" s="26">
        <f t="shared" ref="D37:E37" si="14">D42+D46+D49</f>
        <v>9597.48</v>
      </c>
      <c r="E37" s="26">
        <f t="shared" si="14"/>
        <v>9597.48</v>
      </c>
      <c r="F37" s="16">
        <f t="shared" si="1"/>
        <v>0.12671446112409396</v>
      </c>
    </row>
    <row r="38" spans="1:6" ht="15.75" x14ac:dyDescent="0.25">
      <c r="A38" s="10"/>
      <c r="B38" s="33" t="s">
        <v>42</v>
      </c>
      <c r="C38" s="26">
        <f>C43</f>
        <v>1100</v>
      </c>
      <c r="D38" s="26">
        <f t="shared" ref="D38:E38" si="15">D43</f>
        <v>0</v>
      </c>
      <c r="E38" s="26">
        <f t="shared" si="15"/>
        <v>0</v>
      </c>
      <c r="F38" s="16">
        <f t="shared" si="1"/>
        <v>0</v>
      </c>
    </row>
    <row r="39" spans="1:6" ht="31.5" x14ac:dyDescent="0.25">
      <c r="A39" s="13" t="s">
        <v>43</v>
      </c>
      <c r="B39" s="30" t="s">
        <v>44</v>
      </c>
      <c r="C39" s="24">
        <v>4800</v>
      </c>
      <c r="D39" s="24">
        <v>0</v>
      </c>
      <c r="E39" s="24">
        <v>0</v>
      </c>
      <c r="F39" s="16">
        <f t="shared" si="1"/>
        <v>0</v>
      </c>
    </row>
    <row r="40" spans="1:6" ht="32.25" customHeight="1" x14ac:dyDescent="0.25">
      <c r="A40" s="34" t="s">
        <v>45</v>
      </c>
      <c r="B40" s="28" t="s">
        <v>46</v>
      </c>
      <c r="C40" s="24">
        <f>C41+C42+C43</f>
        <v>1100</v>
      </c>
      <c r="D40" s="24">
        <f t="shared" ref="D40:E40" si="16">D41+D42+D43</f>
        <v>0</v>
      </c>
      <c r="E40" s="24">
        <f t="shared" si="16"/>
        <v>0</v>
      </c>
      <c r="F40" s="16">
        <f t="shared" si="1"/>
        <v>0</v>
      </c>
    </row>
    <row r="41" spans="1:6" ht="15.75" x14ac:dyDescent="0.25">
      <c r="A41" s="34"/>
      <c r="B41" s="45" t="s">
        <v>4</v>
      </c>
      <c r="C41" s="35">
        <v>0</v>
      </c>
      <c r="D41" s="35">
        <v>0</v>
      </c>
      <c r="E41" s="35">
        <v>0</v>
      </c>
      <c r="F41" s="19">
        <v>0</v>
      </c>
    </row>
    <row r="42" spans="1:6" ht="15.75" x14ac:dyDescent="0.25">
      <c r="A42" s="34"/>
      <c r="B42" s="45" t="s">
        <v>5</v>
      </c>
      <c r="C42" s="35">
        <v>0</v>
      </c>
      <c r="D42" s="35">
        <v>0</v>
      </c>
      <c r="E42" s="35">
        <v>0</v>
      </c>
      <c r="F42" s="19">
        <v>0</v>
      </c>
    </row>
    <row r="43" spans="1:6" ht="15.75" x14ac:dyDescent="0.25">
      <c r="A43" s="34"/>
      <c r="B43" s="23" t="s">
        <v>42</v>
      </c>
      <c r="C43" s="35">
        <v>1100</v>
      </c>
      <c r="D43" s="35">
        <v>0</v>
      </c>
      <c r="E43" s="35">
        <v>0</v>
      </c>
      <c r="F43" s="19">
        <f t="shared" si="1"/>
        <v>0</v>
      </c>
    </row>
    <row r="44" spans="1:6" ht="31.5" customHeight="1" x14ac:dyDescent="0.25">
      <c r="A44" s="13" t="s">
        <v>47</v>
      </c>
      <c r="B44" s="28" t="s">
        <v>48</v>
      </c>
      <c r="C44" s="20">
        <f>C45+C46</f>
        <v>61582</v>
      </c>
      <c r="D44" s="20">
        <f t="shared" ref="D44:E44" si="17">D45+D46</f>
        <v>7971.88</v>
      </c>
      <c r="E44" s="20">
        <f t="shared" si="17"/>
        <v>7971.88</v>
      </c>
      <c r="F44" s="16">
        <f t="shared" si="1"/>
        <v>0.12945146308986391</v>
      </c>
    </row>
    <row r="45" spans="1:6" ht="15.75" x14ac:dyDescent="0.25">
      <c r="A45" s="13"/>
      <c r="B45" s="45" t="s">
        <v>4</v>
      </c>
      <c r="C45" s="36">
        <v>600</v>
      </c>
      <c r="D45" s="36">
        <v>0</v>
      </c>
      <c r="E45" s="36">
        <v>0</v>
      </c>
      <c r="F45" s="16">
        <f t="shared" si="1"/>
        <v>0</v>
      </c>
    </row>
    <row r="46" spans="1:6" ht="15.75" x14ac:dyDescent="0.25">
      <c r="A46" s="13"/>
      <c r="B46" s="45" t="s">
        <v>5</v>
      </c>
      <c r="C46" s="36">
        <v>60982</v>
      </c>
      <c r="D46" s="36">
        <v>7971.88</v>
      </c>
      <c r="E46" s="36">
        <v>7971.88</v>
      </c>
      <c r="F46" s="16">
        <f t="shared" si="1"/>
        <v>0.13072513200616576</v>
      </c>
    </row>
    <row r="47" spans="1:6" ht="63" customHeight="1" x14ac:dyDescent="0.25">
      <c r="A47" s="13" t="s">
        <v>49</v>
      </c>
      <c r="B47" s="28" t="s">
        <v>50</v>
      </c>
      <c r="C47" s="20">
        <f>C48+C49</f>
        <v>16359</v>
      </c>
      <c r="D47" s="20">
        <f t="shared" ref="D47:E47" si="18">D48+D49</f>
        <v>1820.6</v>
      </c>
      <c r="E47" s="20">
        <f t="shared" si="18"/>
        <v>1820.6</v>
      </c>
      <c r="F47" s="16">
        <f t="shared" si="1"/>
        <v>0.11129042117488844</v>
      </c>
    </row>
    <row r="48" spans="1:6" ht="15.75" x14ac:dyDescent="0.25">
      <c r="A48" s="17"/>
      <c r="B48" s="45" t="s">
        <v>4</v>
      </c>
      <c r="C48" s="36">
        <v>1600</v>
      </c>
      <c r="D48" s="36">
        <v>195</v>
      </c>
      <c r="E48" s="36">
        <v>195</v>
      </c>
      <c r="F48" s="19">
        <f t="shared" si="1"/>
        <v>0.121875</v>
      </c>
    </row>
    <row r="49" spans="1:6" ht="15.75" x14ac:dyDescent="0.25">
      <c r="A49" s="17"/>
      <c r="B49" s="45" t="s">
        <v>5</v>
      </c>
      <c r="C49" s="36">
        <v>14759</v>
      </c>
      <c r="D49" s="36">
        <v>1625.6</v>
      </c>
      <c r="E49" s="36">
        <v>1625.6</v>
      </c>
      <c r="F49" s="19">
        <f t="shared" si="1"/>
        <v>0.1101429636154211</v>
      </c>
    </row>
    <row r="50" spans="1:6" ht="33" customHeight="1" x14ac:dyDescent="0.25">
      <c r="A50" s="79" t="s">
        <v>51</v>
      </c>
      <c r="B50" s="71" t="s">
        <v>52</v>
      </c>
      <c r="C50" s="68">
        <f>C51+C52</f>
        <v>16512.2</v>
      </c>
      <c r="D50" s="68">
        <f t="shared" ref="D50:E50" si="19">D51+D52</f>
        <v>0</v>
      </c>
      <c r="E50" s="68">
        <f t="shared" si="19"/>
        <v>0</v>
      </c>
      <c r="F50" s="67">
        <f t="shared" si="1"/>
        <v>0</v>
      </c>
    </row>
    <row r="51" spans="1:6" ht="15.75" x14ac:dyDescent="0.25">
      <c r="A51" s="10"/>
      <c r="B51" s="44" t="s">
        <v>4</v>
      </c>
      <c r="C51" s="11">
        <f>C55</f>
        <v>4557.3</v>
      </c>
      <c r="D51" s="11">
        <f t="shared" ref="D51:E52" si="20">D55</f>
        <v>0</v>
      </c>
      <c r="E51" s="11">
        <f t="shared" si="20"/>
        <v>0</v>
      </c>
      <c r="F51" s="12">
        <f t="shared" si="1"/>
        <v>0</v>
      </c>
    </row>
    <row r="52" spans="1:6" ht="15.75" x14ac:dyDescent="0.25">
      <c r="A52" s="10"/>
      <c r="B52" s="33" t="s">
        <v>42</v>
      </c>
      <c r="C52" s="11">
        <f>C56</f>
        <v>11954.9</v>
      </c>
      <c r="D52" s="11">
        <f t="shared" si="20"/>
        <v>0</v>
      </c>
      <c r="E52" s="11">
        <f t="shared" si="20"/>
        <v>0</v>
      </c>
      <c r="F52" s="12">
        <f t="shared" si="1"/>
        <v>0</v>
      </c>
    </row>
    <row r="53" spans="1:6" ht="32.25" customHeight="1" x14ac:dyDescent="0.25">
      <c r="A53" s="13" t="s">
        <v>53</v>
      </c>
      <c r="B53" s="28" t="s">
        <v>54</v>
      </c>
      <c r="C53" s="15">
        <v>0</v>
      </c>
      <c r="D53" s="15">
        <v>0</v>
      </c>
      <c r="E53" s="15">
        <v>0</v>
      </c>
      <c r="F53" s="16">
        <v>0</v>
      </c>
    </row>
    <row r="54" spans="1:6" ht="31.5" x14ac:dyDescent="0.25">
      <c r="A54" s="13" t="s">
        <v>55</v>
      </c>
      <c r="B54" s="28" t="s">
        <v>56</v>
      </c>
      <c r="C54" s="15">
        <v>0</v>
      </c>
      <c r="D54" s="15">
        <v>0</v>
      </c>
      <c r="E54" s="15">
        <v>0</v>
      </c>
      <c r="F54" s="16">
        <v>0</v>
      </c>
    </row>
    <row r="55" spans="1:6" ht="15.75" x14ac:dyDescent="0.25">
      <c r="A55" s="13"/>
      <c r="B55" s="45" t="s">
        <v>4</v>
      </c>
      <c r="C55" s="18">
        <v>4557.3</v>
      </c>
      <c r="D55" s="18">
        <v>0</v>
      </c>
      <c r="E55" s="18">
        <v>0</v>
      </c>
      <c r="F55" s="19">
        <f t="shared" si="1"/>
        <v>0</v>
      </c>
    </row>
    <row r="56" spans="1:6" ht="15.75" x14ac:dyDescent="0.25">
      <c r="A56" s="13"/>
      <c r="B56" s="23" t="s">
        <v>42</v>
      </c>
      <c r="C56" s="18">
        <v>11954.9</v>
      </c>
      <c r="D56" s="18">
        <v>0</v>
      </c>
      <c r="E56" s="18">
        <v>0</v>
      </c>
      <c r="F56" s="19">
        <f t="shared" si="1"/>
        <v>0</v>
      </c>
    </row>
    <row r="57" spans="1:6" ht="32.25" customHeight="1" x14ac:dyDescent="0.25">
      <c r="A57" s="79" t="s">
        <v>57</v>
      </c>
      <c r="B57" s="71" t="s">
        <v>58</v>
      </c>
      <c r="C57" s="66">
        <f>C58+C59+C60</f>
        <v>58580.4</v>
      </c>
      <c r="D57" s="66">
        <f t="shared" ref="D57:E57" si="21">D58+D59+D60</f>
        <v>38377.579999999994</v>
      </c>
      <c r="E57" s="66">
        <f t="shared" si="21"/>
        <v>38378.379999999997</v>
      </c>
      <c r="F57" s="65">
        <f t="shared" si="1"/>
        <v>0.65512662938457222</v>
      </c>
    </row>
    <row r="58" spans="1:6" ht="15.75" x14ac:dyDescent="0.25">
      <c r="A58" s="10"/>
      <c r="B58" s="44" t="s">
        <v>4</v>
      </c>
      <c r="C58" s="26">
        <f>C62+C63+C65+C68</f>
        <v>36738.9</v>
      </c>
      <c r="D58" s="26">
        <f t="shared" ref="D58:E58" si="22">D62+D63+D65+D68</f>
        <v>3805.6299999999997</v>
      </c>
      <c r="E58" s="26">
        <f t="shared" si="22"/>
        <v>3806.43</v>
      </c>
      <c r="F58" s="12">
        <f t="shared" si="1"/>
        <v>0.10358584497630575</v>
      </c>
    </row>
    <row r="59" spans="1:6" ht="15.75" x14ac:dyDescent="0.25">
      <c r="A59" s="10"/>
      <c r="B59" s="44" t="s">
        <v>5</v>
      </c>
      <c r="C59" s="37">
        <f>C66</f>
        <v>249</v>
      </c>
      <c r="D59" s="37">
        <f t="shared" ref="D59:E60" si="23">D66</f>
        <v>0</v>
      </c>
      <c r="E59" s="37">
        <f t="shared" si="23"/>
        <v>0</v>
      </c>
      <c r="F59" s="12">
        <f t="shared" si="1"/>
        <v>0</v>
      </c>
    </row>
    <row r="60" spans="1:6" ht="15.75" x14ac:dyDescent="0.25">
      <c r="A60" s="10"/>
      <c r="B60" s="33" t="s">
        <v>42</v>
      </c>
      <c r="C60" s="26">
        <f>C67</f>
        <v>21592.5</v>
      </c>
      <c r="D60" s="26">
        <f t="shared" si="23"/>
        <v>34571.949999999997</v>
      </c>
      <c r="E60" s="26">
        <f t="shared" si="23"/>
        <v>34571.949999999997</v>
      </c>
      <c r="F60" s="12">
        <v>1.6011</v>
      </c>
    </row>
    <row r="61" spans="1:6" ht="15.75" customHeight="1" x14ac:dyDescent="0.25">
      <c r="A61" s="13" t="s">
        <v>59</v>
      </c>
      <c r="B61" s="28" t="s">
        <v>60</v>
      </c>
      <c r="C61" s="24">
        <v>0</v>
      </c>
      <c r="D61" s="24">
        <v>0</v>
      </c>
      <c r="E61" s="24">
        <v>0</v>
      </c>
      <c r="F61" s="16">
        <v>0</v>
      </c>
    </row>
    <row r="62" spans="1:6" ht="31.5" x14ac:dyDescent="0.25">
      <c r="A62" s="13" t="s">
        <v>61</v>
      </c>
      <c r="B62" s="30" t="s">
        <v>62</v>
      </c>
      <c r="C62" s="20">
        <v>6090.7</v>
      </c>
      <c r="D62" s="20">
        <v>1255</v>
      </c>
      <c r="E62" s="20">
        <v>1255</v>
      </c>
      <c r="F62" s="16">
        <f t="shared" si="1"/>
        <v>0.20605184954110364</v>
      </c>
    </row>
    <row r="63" spans="1:6" ht="49.5" customHeight="1" x14ac:dyDescent="0.25">
      <c r="A63" s="13" t="s">
        <v>63</v>
      </c>
      <c r="B63" s="23" t="s">
        <v>64</v>
      </c>
      <c r="C63" s="20">
        <v>8569</v>
      </c>
      <c r="D63" s="20">
        <v>1039.03</v>
      </c>
      <c r="E63" s="20">
        <v>1039.03</v>
      </c>
      <c r="F63" s="16">
        <f t="shared" si="1"/>
        <v>0.12125452211459914</v>
      </c>
    </row>
    <row r="64" spans="1:6" ht="31.5" x14ac:dyDescent="0.25">
      <c r="A64" s="13" t="s">
        <v>65</v>
      </c>
      <c r="B64" s="28" t="s">
        <v>66</v>
      </c>
      <c r="C64" s="20">
        <f>C65+C66+C67</f>
        <v>22113.599999999999</v>
      </c>
      <c r="D64" s="20">
        <f t="shared" ref="D64:E64" si="24">D65+D66+D67</f>
        <v>34571.949999999997</v>
      </c>
      <c r="E64" s="20">
        <f t="shared" si="24"/>
        <v>34571.949999999997</v>
      </c>
      <c r="F64" s="16">
        <f t="shared" si="1"/>
        <v>1.5633795492366689</v>
      </c>
    </row>
    <row r="65" spans="1:6" ht="15.75" x14ac:dyDescent="0.25">
      <c r="A65" s="13"/>
      <c r="B65" s="45" t="s">
        <v>4</v>
      </c>
      <c r="C65" s="22">
        <v>272.10000000000002</v>
      </c>
      <c r="D65" s="22">
        <v>0</v>
      </c>
      <c r="E65" s="22">
        <v>0</v>
      </c>
      <c r="F65" s="19">
        <f t="shared" si="1"/>
        <v>0</v>
      </c>
    </row>
    <row r="66" spans="1:6" ht="15.75" x14ac:dyDescent="0.25">
      <c r="A66" s="13"/>
      <c r="B66" s="45" t="s">
        <v>5</v>
      </c>
      <c r="C66" s="22">
        <v>249</v>
      </c>
      <c r="D66" s="22">
        <v>0</v>
      </c>
      <c r="E66" s="22">
        <v>0</v>
      </c>
      <c r="F66" s="19">
        <f t="shared" si="1"/>
        <v>0</v>
      </c>
    </row>
    <row r="67" spans="1:6" ht="15.75" x14ac:dyDescent="0.25">
      <c r="A67" s="13"/>
      <c r="B67" s="23" t="s">
        <v>42</v>
      </c>
      <c r="C67" s="21">
        <v>21592.5</v>
      </c>
      <c r="D67" s="21">
        <v>34571.949999999997</v>
      </c>
      <c r="E67" s="21">
        <v>34571.949999999997</v>
      </c>
      <c r="F67" s="19">
        <f t="shared" si="1"/>
        <v>1.6011091814287366</v>
      </c>
    </row>
    <row r="68" spans="1:6" ht="31.5" x14ac:dyDescent="0.25">
      <c r="A68" s="13" t="s">
        <v>67</v>
      </c>
      <c r="B68" s="30" t="s">
        <v>68</v>
      </c>
      <c r="C68" s="20">
        <v>21807.1</v>
      </c>
      <c r="D68" s="20">
        <v>1511.6</v>
      </c>
      <c r="E68" s="20">
        <v>1512.4</v>
      </c>
      <c r="F68" s="16">
        <f t="shared" si="1"/>
        <v>6.9316873862182507E-2</v>
      </c>
    </row>
    <row r="69" spans="1:6" ht="31.5" x14ac:dyDescent="0.25">
      <c r="A69" s="13" t="s">
        <v>69</v>
      </c>
      <c r="B69" s="28" t="s">
        <v>70</v>
      </c>
      <c r="C69" s="24">
        <v>0</v>
      </c>
      <c r="D69" s="24">
        <v>0</v>
      </c>
      <c r="E69" s="24">
        <v>0</v>
      </c>
      <c r="F69" s="16">
        <v>0</v>
      </c>
    </row>
    <row r="70" spans="1:6" ht="32.25" customHeight="1" x14ac:dyDescent="0.25">
      <c r="A70" s="79" t="s">
        <v>71</v>
      </c>
      <c r="B70" s="80" t="s">
        <v>72</v>
      </c>
      <c r="C70" s="66">
        <f>C71+C72</f>
        <v>50303.799999999996</v>
      </c>
      <c r="D70" s="66">
        <f t="shared" ref="D70:E70" si="25">D71+D72</f>
        <v>7911.5</v>
      </c>
      <c r="E70" s="66">
        <f t="shared" si="25"/>
        <v>7911.5</v>
      </c>
      <c r="F70" s="67">
        <f>D70/C70</f>
        <v>0.15727440074109711</v>
      </c>
    </row>
    <row r="71" spans="1:6" ht="15.75" x14ac:dyDescent="0.25">
      <c r="A71" s="10"/>
      <c r="B71" s="44" t="s">
        <v>4</v>
      </c>
      <c r="C71" s="26">
        <f>C73+C74+C75+C76+C77+C79</f>
        <v>45564.799999999996</v>
      </c>
      <c r="D71" s="26">
        <f t="shared" ref="D71:E71" si="26">D73+D74+D75+D76+D77+D79</f>
        <v>7241.6</v>
      </c>
      <c r="E71" s="26">
        <f t="shared" si="26"/>
        <v>7241.6</v>
      </c>
      <c r="F71" s="16">
        <f t="shared" ref="F71:F94" si="27">D71/C71</f>
        <v>0.15892970011939042</v>
      </c>
    </row>
    <row r="72" spans="1:6" ht="15.75" x14ac:dyDescent="0.25">
      <c r="A72" s="10"/>
      <c r="B72" s="44" t="s">
        <v>5</v>
      </c>
      <c r="C72" s="26">
        <f>C80</f>
        <v>4739</v>
      </c>
      <c r="D72" s="26">
        <f t="shared" ref="D72:E72" si="28">D80</f>
        <v>669.9</v>
      </c>
      <c r="E72" s="26">
        <f t="shared" si="28"/>
        <v>669.9</v>
      </c>
      <c r="F72" s="16">
        <f t="shared" si="27"/>
        <v>0.14135893648449038</v>
      </c>
    </row>
    <row r="73" spans="1:6" ht="33.75" customHeight="1" x14ac:dyDescent="0.25">
      <c r="A73" s="13" t="s">
        <v>73</v>
      </c>
      <c r="B73" s="23" t="s">
        <v>74</v>
      </c>
      <c r="C73" s="24">
        <v>19139.099999999999</v>
      </c>
      <c r="D73" s="24">
        <v>3507.2</v>
      </c>
      <c r="E73" s="24">
        <v>3507.2</v>
      </c>
      <c r="F73" s="16">
        <f t="shared" si="27"/>
        <v>0.18324790611888753</v>
      </c>
    </row>
    <row r="74" spans="1:6" ht="78" customHeight="1" x14ac:dyDescent="0.25">
      <c r="A74" s="13" t="s">
        <v>75</v>
      </c>
      <c r="B74" s="23" t="s">
        <v>76</v>
      </c>
      <c r="C74" s="20">
        <v>5638.1</v>
      </c>
      <c r="D74" s="20">
        <v>982.6</v>
      </c>
      <c r="E74" s="20">
        <v>982.6</v>
      </c>
      <c r="F74" s="16">
        <f t="shared" si="27"/>
        <v>0.17427856902147887</v>
      </c>
    </row>
    <row r="75" spans="1:6" ht="48.75" customHeight="1" x14ac:dyDescent="0.25">
      <c r="A75" s="34" t="s">
        <v>77</v>
      </c>
      <c r="B75" s="23" t="s">
        <v>78</v>
      </c>
      <c r="C75" s="20">
        <v>4453.8</v>
      </c>
      <c r="D75" s="20">
        <v>715.8</v>
      </c>
      <c r="E75" s="20">
        <v>715.8</v>
      </c>
      <c r="F75" s="16">
        <f t="shared" si="27"/>
        <v>0.16071669136467734</v>
      </c>
    </row>
    <row r="76" spans="1:6" ht="47.25" customHeight="1" x14ac:dyDescent="0.25">
      <c r="A76" s="32" t="s">
        <v>79</v>
      </c>
      <c r="B76" s="28" t="s">
        <v>80</v>
      </c>
      <c r="C76" s="20">
        <v>14213.8</v>
      </c>
      <c r="D76" s="20">
        <v>1839.2</v>
      </c>
      <c r="E76" s="20">
        <v>1839.2</v>
      </c>
      <c r="F76" s="16">
        <f t="shared" si="27"/>
        <v>0.12939537632441714</v>
      </c>
    </row>
    <row r="77" spans="1:6" ht="63" x14ac:dyDescent="0.25">
      <c r="A77" s="32" t="s">
        <v>81</v>
      </c>
      <c r="B77" s="28" t="s">
        <v>82</v>
      </c>
      <c r="C77" s="20">
        <v>250</v>
      </c>
      <c r="D77" s="20">
        <v>0</v>
      </c>
      <c r="E77" s="20">
        <v>0</v>
      </c>
      <c r="F77" s="16">
        <f t="shared" si="27"/>
        <v>0</v>
      </c>
    </row>
    <row r="78" spans="1:6" ht="32.25" customHeight="1" x14ac:dyDescent="0.25">
      <c r="A78" s="32" t="s">
        <v>83</v>
      </c>
      <c r="B78" s="28" t="s">
        <v>84</v>
      </c>
      <c r="C78" s="20">
        <f>C79+C80</f>
        <v>6609</v>
      </c>
      <c r="D78" s="20">
        <f t="shared" ref="D78:E78" si="29">D79+D80</f>
        <v>866.7</v>
      </c>
      <c r="E78" s="20">
        <f t="shared" si="29"/>
        <v>866.7</v>
      </c>
      <c r="F78" s="16">
        <f t="shared" si="27"/>
        <v>0.13113935542442126</v>
      </c>
    </row>
    <row r="79" spans="1:6" ht="15.75" x14ac:dyDescent="0.25">
      <c r="A79" s="38"/>
      <c r="B79" s="45" t="s">
        <v>4</v>
      </c>
      <c r="C79" s="21">
        <v>1870</v>
      </c>
      <c r="D79" s="21">
        <v>196.8</v>
      </c>
      <c r="E79" s="21">
        <v>196.8</v>
      </c>
      <c r="F79" s="19">
        <f t="shared" si="27"/>
        <v>0.10524064171122995</v>
      </c>
    </row>
    <row r="80" spans="1:6" ht="15.75" x14ac:dyDescent="0.25">
      <c r="A80" s="38"/>
      <c r="B80" s="45" t="s">
        <v>5</v>
      </c>
      <c r="C80" s="21">
        <v>4739</v>
      </c>
      <c r="D80" s="21">
        <v>669.9</v>
      </c>
      <c r="E80" s="21">
        <v>669.9</v>
      </c>
      <c r="F80" s="19">
        <f t="shared" si="27"/>
        <v>0.14135893648449038</v>
      </c>
    </row>
    <row r="81" spans="1:6" ht="47.25" customHeight="1" x14ac:dyDescent="0.25">
      <c r="A81" s="79" t="s">
        <v>85</v>
      </c>
      <c r="B81" s="71" t="s">
        <v>86</v>
      </c>
      <c r="C81" s="66">
        <f>C82+C83+C84</f>
        <v>51900</v>
      </c>
      <c r="D81" s="66">
        <f t="shared" ref="D81:E81" si="30">D82+D83+D84</f>
        <v>0</v>
      </c>
      <c r="E81" s="66">
        <f t="shared" si="30"/>
        <v>20397</v>
      </c>
      <c r="F81" s="67">
        <f t="shared" si="27"/>
        <v>0</v>
      </c>
    </row>
    <row r="82" spans="1:6" ht="15.75" x14ac:dyDescent="0.25">
      <c r="A82" s="10"/>
      <c r="B82" s="44" t="s">
        <v>4</v>
      </c>
      <c r="C82" s="37">
        <f>C86+C89+C92</f>
        <v>26100</v>
      </c>
      <c r="D82" s="37">
        <f t="shared" ref="D82:E82" si="31">D86+D89+D92</f>
        <v>0</v>
      </c>
      <c r="E82" s="37">
        <f t="shared" si="31"/>
        <v>0</v>
      </c>
      <c r="F82" s="16">
        <f t="shared" si="27"/>
        <v>0</v>
      </c>
    </row>
    <row r="83" spans="1:6" ht="15.75" x14ac:dyDescent="0.25">
      <c r="A83" s="10"/>
      <c r="B83" s="44" t="s">
        <v>5</v>
      </c>
      <c r="C83" s="26">
        <f>C93</f>
        <v>0</v>
      </c>
      <c r="D83" s="26">
        <f t="shared" ref="D83:E83" si="32">D93</f>
        <v>0</v>
      </c>
      <c r="E83" s="26">
        <f t="shared" si="32"/>
        <v>20397</v>
      </c>
      <c r="F83" s="16"/>
    </row>
    <row r="84" spans="1:6" ht="15.75" x14ac:dyDescent="0.25">
      <c r="A84" s="10"/>
      <c r="B84" s="33" t="s">
        <v>42</v>
      </c>
      <c r="C84" s="37">
        <f>C87+C90+C94</f>
        <v>25800</v>
      </c>
      <c r="D84" s="37">
        <f t="shared" ref="D84:E84" si="33">D87+D90+D94</f>
        <v>0</v>
      </c>
      <c r="E84" s="37">
        <f t="shared" si="33"/>
        <v>0</v>
      </c>
      <c r="F84" s="16">
        <f t="shared" si="27"/>
        <v>0</v>
      </c>
    </row>
    <row r="85" spans="1:6" ht="15.75" x14ac:dyDescent="0.25">
      <c r="A85" s="13" t="s">
        <v>87</v>
      </c>
      <c r="B85" s="28" t="s">
        <v>88</v>
      </c>
      <c r="C85" s="24">
        <f>C86+C87</f>
        <v>3900</v>
      </c>
      <c r="D85" s="24">
        <f t="shared" ref="D85:E85" si="34">D86+D87</f>
        <v>0</v>
      </c>
      <c r="E85" s="24">
        <f t="shared" si="34"/>
        <v>0</v>
      </c>
      <c r="F85" s="16">
        <f t="shared" si="27"/>
        <v>0</v>
      </c>
    </row>
    <row r="86" spans="1:6" ht="15.75" x14ac:dyDescent="0.25">
      <c r="A86" s="13"/>
      <c r="B86" s="45" t="s">
        <v>4</v>
      </c>
      <c r="C86" s="22">
        <v>2300</v>
      </c>
      <c r="D86" s="22">
        <v>0</v>
      </c>
      <c r="E86" s="22">
        <v>0</v>
      </c>
      <c r="F86" s="19">
        <f t="shared" si="27"/>
        <v>0</v>
      </c>
    </row>
    <row r="87" spans="1:6" ht="15.75" x14ac:dyDescent="0.25">
      <c r="A87" s="13"/>
      <c r="B87" s="23" t="s">
        <v>42</v>
      </c>
      <c r="C87" s="22">
        <v>1600</v>
      </c>
      <c r="D87" s="22">
        <v>0</v>
      </c>
      <c r="E87" s="22">
        <v>0</v>
      </c>
      <c r="F87" s="19">
        <f t="shared" si="27"/>
        <v>0</v>
      </c>
    </row>
    <row r="88" spans="1:6" ht="15.75" x14ac:dyDescent="0.25">
      <c r="A88" s="13" t="s">
        <v>89</v>
      </c>
      <c r="B88" s="28" t="s">
        <v>90</v>
      </c>
      <c r="C88" s="24">
        <f>C89+C90</f>
        <v>8600</v>
      </c>
      <c r="D88" s="24">
        <f t="shared" ref="D88:E88" si="35">D89+D90</f>
        <v>0</v>
      </c>
      <c r="E88" s="24">
        <f t="shared" si="35"/>
        <v>0</v>
      </c>
      <c r="F88" s="16">
        <f t="shared" si="27"/>
        <v>0</v>
      </c>
    </row>
    <row r="89" spans="1:6" ht="15.75" x14ac:dyDescent="0.25">
      <c r="A89" s="13"/>
      <c r="B89" s="45" t="s">
        <v>4</v>
      </c>
      <c r="C89" s="24">
        <v>6600</v>
      </c>
      <c r="D89" s="24">
        <v>0</v>
      </c>
      <c r="E89" s="24">
        <v>0</v>
      </c>
      <c r="F89" s="19">
        <f t="shared" si="27"/>
        <v>0</v>
      </c>
    </row>
    <row r="90" spans="1:6" ht="15.75" x14ac:dyDescent="0.25">
      <c r="A90" s="13"/>
      <c r="B90" s="23" t="s">
        <v>42</v>
      </c>
      <c r="C90" s="24">
        <v>2000</v>
      </c>
      <c r="D90" s="24">
        <v>0</v>
      </c>
      <c r="E90" s="24">
        <v>0</v>
      </c>
      <c r="F90" s="19">
        <f t="shared" si="27"/>
        <v>0</v>
      </c>
    </row>
    <row r="91" spans="1:6" ht="46.5" customHeight="1" x14ac:dyDescent="0.25">
      <c r="A91" s="13" t="s">
        <v>91</v>
      </c>
      <c r="B91" s="28" t="s">
        <v>92</v>
      </c>
      <c r="C91" s="20">
        <f>C92+C93+C94</f>
        <v>39400</v>
      </c>
      <c r="D91" s="20">
        <f t="shared" ref="D91:E91" si="36">D92+D93+D94</f>
        <v>0</v>
      </c>
      <c r="E91" s="20">
        <f t="shared" si="36"/>
        <v>20397</v>
      </c>
      <c r="F91" s="16">
        <f t="shared" si="27"/>
        <v>0</v>
      </c>
    </row>
    <row r="92" spans="1:6" ht="15.75" x14ac:dyDescent="0.25">
      <c r="A92" s="13"/>
      <c r="B92" s="45" t="s">
        <v>4</v>
      </c>
      <c r="C92" s="22">
        <v>17200</v>
      </c>
      <c r="D92" s="22">
        <v>0</v>
      </c>
      <c r="E92" s="22">
        <v>0</v>
      </c>
      <c r="F92" s="19">
        <f t="shared" si="27"/>
        <v>0</v>
      </c>
    </row>
    <row r="93" spans="1:6" ht="31.5" x14ac:dyDescent="0.25">
      <c r="A93" s="13"/>
      <c r="B93" s="45" t="s">
        <v>173</v>
      </c>
      <c r="C93" s="22">
        <v>0</v>
      </c>
      <c r="D93" s="21">
        <v>0</v>
      </c>
      <c r="E93" s="21">
        <v>20397</v>
      </c>
      <c r="F93" s="56" t="s">
        <v>172</v>
      </c>
    </row>
    <row r="94" spans="1:6" ht="15.75" x14ac:dyDescent="0.25">
      <c r="A94" s="13"/>
      <c r="B94" s="23" t="s">
        <v>42</v>
      </c>
      <c r="C94" s="22">
        <v>22200</v>
      </c>
      <c r="D94" s="22">
        <v>0</v>
      </c>
      <c r="E94" s="22">
        <v>0</v>
      </c>
      <c r="F94" s="19">
        <f t="shared" si="27"/>
        <v>0</v>
      </c>
    </row>
    <row r="95" spans="1:6" ht="48" customHeight="1" x14ac:dyDescent="0.25">
      <c r="A95" s="13" t="s">
        <v>93</v>
      </c>
      <c r="B95" s="28" t="s">
        <v>94</v>
      </c>
      <c r="C95" s="24">
        <v>0</v>
      </c>
      <c r="D95" s="24">
        <v>0</v>
      </c>
      <c r="E95" s="24">
        <v>0</v>
      </c>
      <c r="F95" s="16">
        <v>0</v>
      </c>
    </row>
    <row r="96" spans="1:6" ht="15.75" x14ac:dyDescent="0.25">
      <c r="A96" s="79" t="s">
        <v>95</v>
      </c>
      <c r="B96" s="71" t="s">
        <v>96</v>
      </c>
      <c r="C96" s="68">
        <f>C97+C98+C99+C100</f>
        <v>492842.19000000006</v>
      </c>
      <c r="D96" s="68">
        <f t="shared" ref="D96:E96" si="37">D97+D98+D99+D100</f>
        <v>38343.199999999997</v>
      </c>
      <c r="E96" s="68">
        <f t="shared" si="37"/>
        <v>38343.199999999997</v>
      </c>
      <c r="F96" s="47">
        <f>D96/C96</f>
        <v>7.7800157490575214E-2</v>
      </c>
    </row>
    <row r="97" spans="1:6" ht="15.75" x14ac:dyDescent="0.25">
      <c r="A97" s="10"/>
      <c r="B97" s="44" t="s">
        <v>4</v>
      </c>
      <c r="C97" s="37">
        <f>C103+C107+C113</f>
        <v>147001.11000000002</v>
      </c>
      <c r="D97" s="37">
        <f t="shared" ref="D97:E97" si="38">D103+D107+D113</f>
        <v>13500.8</v>
      </c>
      <c r="E97" s="37">
        <f t="shared" si="38"/>
        <v>13500.8</v>
      </c>
      <c r="F97" s="46">
        <f>D97/C97</f>
        <v>9.1841483373833008E-2</v>
      </c>
    </row>
    <row r="98" spans="1:6" ht="15.75" x14ac:dyDescent="0.25">
      <c r="A98" s="10"/>
      <c r="B98" s="44" t="s">
        <v>5</v>
      </c>
      <c r="C98" s="37">
        <f>C104+C108+C111+C114</f>
        <v>326197.58</v>
      </c>
      <c r="D98" s="37">
        <f t="shared" ref="D98:E98" si="39">D104+D108+D111+D114</f>
        <v>24842.400000000001</v>
      </c>
      <c r="E98" s="37">
        <f t="shared" si="39"/>
        <v>24842.400000000001</v>
      </c>
      <c r="F98" s="46">
        <f>D98/C98</f>
        <v>7.6157523915413472E-2</v>
      </c>
    </row>
    <row r="99" spans="1:6" ht="15.75" x14ac:dyDescent="0.25">
      <c r="A99" s="10"/>
      <c r="B99" s="39" t="s">
        <v>97</v>
      </c>
      <c r="C99" s="37">
        <f>C109</f>
        <v>1175.7</v>
      </c>
      <c r="D99" s="37">
        <f t="shared" ref="D99:E100" si="40">D109</f>
        <v>0</v>
      </c>
      <c r="E99" s="37">
        <f t="shared" si="40"/>
        <v>0</v>
      </c>
      <c r="F99" s="54">
        <f>D99/C99</f>
        <v>0</v>
      </c>
    </row>
    <row r="100" spans="1:6" ht="15.75" x14ac:dyDescent="0.25">
      <c r="A100" s="10"/>
      <c r="B100" s="33" t="s">
        <v>42</v>
      </c>
      <c r="C100" s="37">
        <f>C110</f>
        <v>18467.8</v>
      </c>
      <c r="D100" s="37">
        <f t="shared" si="40"/>
        <v>0</v>
      </c>
      <c r="E100" s="37">
        <f t="shared" si="40"/>
        <v>0</v>
      </c>
      <c r="F100" s="54">
        <f>D100/C100</f>
        <v>0</v>
      </c>
    </row>
    <row r="101" spans="1:6" ht="63" customHeight="1" x14ac:dyDescent="0.25">
      <c r="A101" s="27" t="s">
        <v>98</v>
      </c>
      <c r="B101" s="28" t="s">
        <v>99</v>
      </c>
      <c r="C101" s="20">
        <v>0</v>
      </c>
      <c r="D101" s="20">
        <v>0</v>
      </c>
      <c r="E101" s="20">
        <v>0</v>
      </c>
      <c r="F101" s="55">
        <v>0</v>
      </c>
    </row>
    <row r="102" spans="1:6" ht="63" customHeight="1" x14ac:dyDescent="0.25">
      <c r="A102" s="27" t="s">
        <v>100</v>
      </c>
      <c r="B102" s="28" t="s">
        <v>101</v>
      </c>
      <c r="C102" s="20">
        <f>C103+C104</f>
        <v>430154.18000000005</v>
      </c>
      <c r="D102" s="20">
        <f t="shared" ref="D102:E102" si="41">D103+D104</f>
        <v>38343.199999999997</v>
      </c>
      <c r="E102" s="20">
        <f t="shared" si="41"/>
        <v>38343.199999999997</v>
      </c>
      <c r="F102" s="55">
        <f>D102/C102</f>
        <v>8.913827130541889E-2</v>
      </c>
    </row>
    <row r="103" spans="1:6" ht="15.75" x14ac:dyDescent="0.25">
      <c r="A103" s="27"/>
      <c r="B103" s="45" t="s">
        <v>4</v>
      </c>
      <c r="C103" s="21">
        <v>140102.6</v>
      </c>
      <c r="D103" s="21">
        <v>13500.8</v>
      </c>
      <c r="E103" s="21">
        <v>13500.8</v>
      </c>
      <c r="F103" s="56">
        <f>D103/C103</f>
        <v>9.6363664914141486E-2</v>
      </c>
    </row>
    <row r="104" spans="1:6" ht="15.75" x14ac:dyDescent="0.25">
      <c r="A104" s="27"/>
      <c r="B104" s="45" t="s">
        <v>5</v>
      </c>
      <c r="C104" s="21">
        <v>290051.58</v>
      </c>
      <c r="D104" s="21">
        <v>24842.400000000001</v>
      </c>
      <c r="E104" s="21">
        <v>24842.400000000001</v>
      </c>
      <c r="F104" s="56">
        <f>D104/C104</f>
        <v>8.5648214707191042E-2</v>
      </c>
    </row>
    <row r="105" spans="1:6" ht="78.75" customHeight="1" x14ac:dyDescent="0.25">
      <c r="A105" s="27" t="s">
        <v>102</v>
      </c>
      <c r="B105" s="28" t="s">
        <v>103</v>
      </c>
      <c r="C105" s="20">
        <v>0</v>
      </c>
      <c r="D105" s="20">
        <v>0</v>
      </c>
      <c r="E105" s="20">
        <v>0</v>
      </c>
      <c r="F105" s="42">
        <v>0</v>
      </c>
    </row>
    <row r="106" spans="1:6" ht="19.5" customHeight="1" x14ac:dyDescent="0.25">
      <c r="A106" s="27" t="s">
        <v>104</v>
      </c>
      <c r="B106" s="28" t="s">
        <v>105</v>
      </c>
      <c r="C106" s="20">
        <f>C107+C108+C109+C110</f>
        <v>30919</v>
      </c>
      <c r="D106" s="20">
        <f t="shared" ref="D106:E106" si="42">D107+D108+D109+D110</f>
        <v>0</v>
      </c>
      <c r="E106" s="20">
        <f t="shared" si="42"/>
        <v>0</v>
      </c>
      <c r="F106" s="57">
        <f t="shared" ref="F106:F117" si="43">D106/C106</f>
        <v>0</v>
      </c>
    </row>
    <row r="107" spans="1:6" ht="15.75" x14ac:dyDescent="0.25">
      <c r="A107" s="27"/>
      <c r="B107" s="45" t="s">
        <v>4</v>
      </c>
      <c r="C107" s="21">
        <v>6890.5</v>
      </c>
      <c r="D107" s="21">
        <v>0</v>
      </c>
      <c r="E107" s="21">
        <v>0</v>
      </c>
      <c r="F107" s="58">
        <f t="shared" si="43"/>
        <v>0</v>
      </c>
    </row>
    <row r="108" spans="1:6" ht="15.75" x14ac:dyDescent="0.25">
      <c r="A108" s="31"/>
      <c r="B108" s="45" t="s">
        <v>5</v>
      </c>
      <c r="C108" s="21">
        <v>4385</v>
      </c>
      <c r="D108" s="21">
        <v>0</v>
      </c>
      <c r="E108" s="21">
        <v>0</v>
      </c>
      <c r="F108" s="58">
        <f t="shared" si="43"/>
        <v>0</v>
      </c>
    </row>
    <row r="109" spans="1:6" ht="15.75" x14ac:dyDescent="0.25">
      <c r="A109" s="31"/>
      <c r="B109" s="25" t="s">
        <v>97</v>
      </c>
      <c r="C109" s="21">
        <v>1175.7</v>
      </c>
      <c r="D109" s="21">
        <v>0</v>
      </c>
      <c r="E109" s="21">
        <v>0</v>
      </c>
      <c r="F109" s="58">
        <f t="shared" si="43"/>
        <v>0</v>
      </c>
    </row>
    <row r="110" spans="1:6" ht="15.75" x14ac:dyDescent="0.25">
      <c r="A110" s="31"/>
      <c r="B110" s="23" t="s">
        <v>42</v>
      </c>
      <c r="C110" s="21">
        <v>18467.8</v>
      </c>
      <c r="D110" s="21">
        <v>0</v>
      </c>
      <c r="E110" s="21">
        <v>0</v>
      </c>
      <c r="F110" s="58">
        <f t="shared" si="43"/>
        <v>0</v>
      </c>
    </row>
    <row r="111" spans="1:6" ht="79.5" customHeight="1" x14ac:dyDescent="0.25">
      <c r="A111" s="27" t="s">
        <v>106</v>
      </c>
      <c r="B111" s="30" t="s">
        <v>107</v>
      </c>
      <c r="C111" s="20">
        <v>30968</v>
      </c>
      <c r="D111" s="20">
        <v>0</v>
      </c>
      <c r="E111" s="20">
        <v>0</v>
      </c>
      <c r="F111" s="57">
        <f t="shared" si="43"/>
        <v>0</v>
      </c>
    </row>
    <row r="112" spans="1:6" ht="15.75" x14ac:dyDescent="0.25">
      <c r="A112" s="27" t="s">
        <v>108</v>
      </c>
      <c r="B112" s="28" t="s">
        <v>109</v>
      </c>
      <c r="C112" s="20">
        <f>C113+C114</f>
        <v>801.01</v>
      </c>
      <c r="D112" s="20">
        <f t="shared" ref="D112:E112" si="44">D113+D114</f>
        <v>0</v>
      </c>
      <c r="E112" s="20">
        <f t="shared" si="44"/>
        <v>0</v>
      </c>
      <c r="F112" s="57">
        <f t="shared" si="43"/>
        <v>0</v>
      </c>
    </row>
    <row r="113" spans="1:6" ht="15.75" x14ac:dyDescent="0.25">
      <c r="A113" s="31"/>
      <c r="B113" s="45" t="s">
        <v>4</v>
      </c>
      <c r="C113" s="21">
        <v>8.01</v>
      </c>
      <c r="D113" s="21">
        <v>0</v>
      </c>
      <c r="E113" s="21">
        <v>0</v>
      </c>
      <c r="F113" s="58">
        <f t="shared" si="43"/>
        <v>0</v>
      </c>
    </row>
    <row r="114" spans="1:6" ht="15.75" x14ac:dyDescent="0.25">
      <c r="A114" s="31"/>
      <c r="B114" s="45" t="s">
        <v>5</v>
      </c>
      <c r="C114" s="21">
        <v>793</v>
      </c>
      <c r="D114" s="21">
        <v>0</v>
      </c>
      <c r="E114" s="21">
        <v>0</v>
      </c>
      <c r="F114" s="58">
        <f t="shared" si="43"/>
        <v>0</v>
      </c>
    </row>
    <row r="115" spans="1:6" ht="31.5" x14ac:dyDescent="0.25">
      <c r="A115" s="70" t="s">
        <v>110</v>
      </c>
      <c r="B115" s="71" t="s">
        <v>111</v>
      </c>
      <c r="C115" s="66">
        <f>C116+C117</f>
        <v>410102.7</v>
      </c>
      <c r="D115" s="66">
        <f t="shared" ref="D115:E115" si="45">D116+D117</f>
        <v>65738.01999999999</v>
      </c>
      <c r="E115" s="66">
        <f t="shared" si="45"/>
        <v>65738.01999999999</v>
      </c>
      <c r="F115" s="69">
        <f t="shared" si="43"/>
        <v>0.16029648183247755</v>
      </c>
    </row>
    <row r="116" spans="1:6" ht="15.75" x14ac:dyDescent="0.25">
      <c r="A116" s="40"/>
      <c r="B116" s="44" t="s">
        <v>4</v>
      </c>
      <c r="C116" s="26">
        <f>C119+C122+C124+C125</f>
        <v>102060.7</v>
      </c>
      <c r="D116" s="26">
        <f t="shared" ref="D116:E116" si="46">D119+D122+D124+D125</f>
        <v>34590.519999999997</v>
      </c>
      <c r="E116" s="26">
        <f t="shared" si="46"/>
        <v>34590.519999999997</v>
      </c>
      <c r="F116" s="59">
        <f t="shared" si="43"/>
        <v>0.33892105384344806</v>
      </c>
    </row>
    <row r="117" spans="1:6" ht="15.75" x14ac:dyDescent="0.25">
      <c r="A117" s="40"/>
      <c r="B117" s="44" t="s">
        <v>5</v>
      </c>
      <c r="C117" s="26">
        <f>C120+C123</f>
        <v>308042</v>
      </c>
      <c r="D117" s="26">
        <f t="shared" ref="D117:E117" si="47">D120+D123</f>
        <v>31147.5</v>
      </c>
      <c r="E117" s="26">
        <f t="shared" si="47"/>
        <v>31147.5</v>
      </c>
      <c r="F117" s="59">
        <f t="shared" si="43"/>
        <v>0.10111445841800794</v>
      </c>
    </row>
    <row r="118" spans="1:6" ht="31.5" x14ac:dyDescent="0.25">
      <c r="A118" s="32" t="s">
        <v>112</v>
      </c>
      <c r="B118" s="41" t="s">
        <v>113</v>
      </c>
      <c r="C118" s="20">
        <f>C119+C120</f>
        <v>116282.2</v>
      </c>
      <c r="D118" s="20">
        <f t="shared" ref="D118:E118" si="48">D119+D120</f>
        <v>52301.599999999999</v>
      </c>
      <c r="E118" s="20">
        <f t="shared" si="48"/>
        <v>52301.599999999999</v>
      </c>
      <c r="F118" s="42">
        <f>D118/C118</f>
        <v>0.44978165187793145</v>
      </c>
    </row>
    <row r="119" spans="1:6" ht="15.75" x14ac:dyDescent="0.25">
      <c r="A119" s="32"/>
      <c r="B119" s="45" t="s">
        <v>4</v>
      </c>
      <c r="C119" s="20">
        <v>3737.2</v>
      </c>
      <c r="D119" s="20">
        <v>21154.1</v>
      </c>
      <c r="E119" s="20">
        <v>21154.1</v>
      </c>
      <c r="F119" s="42">
        <f t="shared" ref="F119:F129" si="49">D119/C119</f>
        <v>5.6604142138499407</v>
      </c>
    </row>
    <row r="120" spans="1:6" ht="15.75" x14ac:dyDescent="0.25">
      <c r="A120" s="32"/>
      <c r="B120" s="45" t="s">
        <v>5</v>
      </c>
      <c r="C120" s="20">
        <v>112545</v>
      </c>
      <c r="D120" s="20">
        <v>31147.5</v>
      </c>
      <c r="E120" s="20">
        <v>31147.5</v>
      </c>
      <c r="F120" s="42">
        <f t="shared" si="49"/>
        <v>0.27675596428095428</v>
      </c>
    </row>
    <row r="121" spans="1:6" ht="18.75" customHeight="1" x14ac:dyDescent="0.25">
      <c r="A121" s="27" t="s">
        <v>114</v>
      </c>
      <c r="B121" s="41" t="s">
        <v>115</v>
      </c>
      <c r="C121" s="20">
        <f>C122+C123</f>
        <v>285497</v>
      </c>
      <c r="D121" s="20">
        <f t="shared" ref="D121:E121" si="50">D122+D123</f>
        <v>13436.42</v>
      </c>
      <c r="E121" s="20">
        <f t="shared" si="50"/>
        <v>13436.42</v>
      </c>
      <c r="F121" s="42">
        <f t="shared" si="49"/>
        <v>4.7063261610454751E-2</v>
      </c>
    </row>
    <row r="122" spans="1:6" ht="15.75" x14ac:dyDescent="0.25">
      <c r="A122" s="31"/>
      <c r="B122" s="45" t="s">
        <v>4</v>
      </c>
      <c r="C122" s="36">
        <v>90000</v>
      </c>
      <c r="D122" s="36">
        <v>13436.42</v>
      </c>
      <c r="E122" s="36">
        <v>13436.42</v>
      </c>
      <c r="F122" s="60">
        <f t="shared" si="49"/>
        <v>0.14929355555555557</v>
      </c>
    </row>
    <row r="123" spans="1:6" ht="15.75" x14ac:dyDescent="0.25">
      <c r="A123" s="31"/>
      <c r="B123" s="45" t="s">
        <v>5</v>
      </c>
      <c r="C123" s="36">
        <v>195497</v>
      </c>
      <c r="D123" s="36">
        <v>0</v>
      </c>
      <c r="E123" s="36">
        <v>0</v>
      </c>
      <c r="F123" s="60">
        <f t="shared" si="49"/>
        <v>0</v>
      </c>
    </row>
    <row r="124" spans="1:6" ht="47.25" x14ac:dyDescent="0.25">
      <c r="A124" s="32" t="s">
        <v>116</v>
      </c>
      <c r="B124" s="41" t="s">
        <v>117</v>
      </c>
      <c r="C124" s="20">
        <v>5000</v>
      </c>
      <c r="D124" s="20">
        <v>0</v>
      </c>
      <c r="E124" s="20">
        <v>0</v>
      </c>
      <c r="F124" s="42">
        <f t="shared" si="49"/>
        <v>0</v>
      </c>
    </row>
    <row r="125" spans="1:6" ht="31.5" customHeight="1" x14ac:dyDescent="0.25">
      <c r="A125" s="32" t="s">
        <v>118</v>
      </c>
      <c r="B125" s="41" t="s">
        <v>119</v>
      </c>
      <c r="C125" s="20">
        <v>3323.5</v>
      </c>
      <c r="D125" s="20">
        <v>0</v>
      </c>
      <c r="E125" s="20">
        <v>0</v>
      </c>
      <c r="F125" s="42">
        <f t="shared" si="49"/>
        <v>0</v>
      </c>
    </row>
    <row r="126" spans="1:6" ht="31.5" x14ac:dyDescent="0.25">
      <c r="A126" s="79" t="s">
        <v>120</v>
      </c>
      <c r="B126" s="80" t="s">
        <v>121</v>
      </c>
      <c r="C126" s="66">
        <f>C127+C128+C129</f>
        <v>387666.5</v>
      </c>
      <c r="D126" s="66">
        <f t="shared" ref="D126:E126" si="51">D127+D128+D129</f>
        <v>41435.4</v>
      </c>
      <c r="E126" s="66">
        <f t="shared" si="51"/>
        <v>41435.4</v>
      </c>
      <c r="F126" s="69">
        <f t="shared" si="49"/>
        <v>0.10688413881519296</v>
      </c>
    </row>
    <row r="127" spans="1:6" ht="15.75" x14ac:dyDescent="0.25">
      <c r="A127" s="10"/>
      <c r="B127" s="44" t="s">
        <v>4</v>
      </c>
      <c r="C127" s="26">
        <f>C131+C134+C137</f>
        <v>255837.3</v>
      </c>
      <c r="D127" s="26">
        <f t="shared" ref="D127:E128" si="52">D131+D134+D137</f>
        <v>41340.19</v>
      </c>
      <c r="E127" s="26">
        <f t="shared" si="52"/>
        <v>41340.19</v>
      </c>
      <c r="F127" s="59">
        <f t="shared" si="49"/>
        <v>0.16158781381760989</v>
      </c>
    </row>
    <row r="128" spans="1:6" ht="15.75" x14ac:dyDescent="0.25">
      <c r="A128" s="10"/>
      <c r="B128" s="44" t="s">
        <v>5</v>
      </c>
      <c r="C128" s="26">
        <f>C132+C135+C138</f>
        <v>41590.800000000003</v>
      </c>
      <c r="D128" s="26">
        <f t="shared" si="52"/>
        <v>95.21</v>
      </c>
      <c r="E128" s="26">
        <f t="shared" si="52"/>
        <v>95.21</v>
      </c>
      <c r="F128" s="59">
        <f t="shared" si="49"/>
        <v>2.2892081902728483E-3</v>
      </c>
    </row>
    <row r="129" spans="1:6" ht="15.75" x14ac:dyDescent="0.25">
      <c r="A129" s="10"/>
      <c r="B129" s="33" t="s">
        <v>42</v>
      </c>
      <c r="C129" s="37">
        <f>C139</f>
        <v>90238.399999999994</v>
      </c>
      <c r="D129" s="37">
        <f t="shared" ref="D129:E129" si="53">D139</f>
        <v>0</v>
      </c>
      <c r="E129" s="37">
        <f t="shared" si="53"/>
        <v>0</v>
      </c>
      <c r="F129" s="59">
        <f t="shared" si="49"/>
        <v>0</v>
      </c>
    </row>
    <row r="130" spans="1:6" ht="15.75" x14ac:dyDescent="0.25">
      <c r="A130" s="34" t="s">
        <v>122</v>
      </c>
      <c r="B130" s="28" t="s">
        <v>123</v>
      </c>
      <c r="C130" s="24">
        <f>C131+C132</f>
        <v>59076.5</v>
      </c>
      <c r="D130" s="24">
        <f t="shared" ref="D130:E130" si="54">D131+D132</f>
        <v>1216.25</v>
      </c>
      <c r="E130" s="24">
        <f t="shared" si="54"/>
        <v>1216.25</v>
      </c>
      <c r="F130" s="55">
        <f>D130/C130</f>
        <v>2.0587712542212217E-2</v>
      </c>
    </row>
    <row r="131" spans="1:6" ht="15.75" x14ac:dyDescent="0.25">
      <c r="A131" s="43"/>
      <c r="B131" s="45" t="s">
        <v>4</v>
      </c>
      <c r="C131" s="35">
        <v>54872</v>
      </c>
      <c r="D131" s="35">
        <v>1216.25</v>
      </c>
      <c r="E131" s="35">
        <v>1216.25</v>
      </c>
      <c r="F131" s="61">
        <f>D131/C131</f>
        <v>2.2165220877678964E-2</v>
      </c>
    </row>
    <row r="132" spans="1:6" ht="15.75" x14ac:dyDescent="0.25">
      <c r="A132" s="43"/>
      <c r="B132" s="45" t="s">
        <v>5</v>
      </c>
      <c r="C132" s="35">
        <v>4204.5</v>
      </c>
      <c r="D132" s="36">
        <v>0</v>
      </c>
      <c r="E132" s="36">
        <v>0</v>
      </c>
      <c r="F132" s="61">
        <f t="shared" ref="F132:F151" si="55">D132/C132</f>
        <v>0</v>
      </c>
    </row>
    <row r="133" spans="1:6" ht="31.5" x14ac:dyDescent="0.25">
      <c r="A133" s="34" t="s">
        <v>124</v>
      </c>
      <c r="B133" s="28" t="s">
        <v>125</v>
      </c>
      <c r="C133" s="20">
        <f>C134+C135</f>
        <v>211162.8</v>
      </c>
      <c r="D133" s="20">
        <f t="shared" ref="D133:E133" si="56">D134+D135</f>
        <v>40134.15</v>
      </c>
      <c r="E133" s="20">
        <f t="shared" si="56"/>
        <v>40134.15</v>
      </c>
      <c r="F133" s="55">
        <f t="shared" si="55"/>
        <v>0.19006259625274907</v>
      </c>
    </row>
    <row r="134" spans="1:6" ht="15.75" x14ac:dyDescent="0.25">
      <c r="A134" s="43"/>
      <c r="B134" s="45" t="s">
        <v>4</v>
      </c>
      <c r="C134" s="36">
        <v>183921.3</v>
      </c>
      <c r="D134" s="36">
        <v>40038.94</v>
      </c>
      <c r="E134" s="36">
        <v>40038.94</v>
      </c>
      <c r="F134" s="61">
        <f t="shared" si="55"/>
        <v>0.2176960471680007</v>
      </c>
    </row>
    <row r="135" spans="1:6" ht="15.75" x14ac:dyDescent="0.25">
      <c r="A135" s="43"/>
      <c r="B135" s="45" t="s">
        <v>5</v>
      </c>
      <c r="C135" s="35">
        <v>27241.5</v>
      </c>
      <c r="D135" s="35">
        <v>95.21</v>
      </c>
      <c r="E135" s="35">
        <v>95.21</v>
      </c>
      <c r="F135" s="61">
        <f t="shared" si="55"/>
        <v>3.4950351485784556E-3</v>
      </c>
    </row>
    <row r="136" spans="1:6" ht="63.75" customHeight="1" x14ac:dyDescent="0.25">
      <c r="A136" s="34" t="s">
        <v>126</v>
      </c>
      <c r="B136" s="28" t="s">
        <v>127</v>
      </c>
      <c r="C136" s="20">
        <f>C137+C138+C139</f>
        <v>117427.2</v>
      </c>
      <c r="D136" s="20">
        <f t="shared" ref="D136:E136" si="57">D137+D138+D139</f>
        <v>85</v>
      </c>
      <c r="E136" s="20">
        <f t="shared" si="57"/>
        <v>85</v>
      </c>
      <c r="F136" s="55">
        <f t="shared" si="55"/>
        <v>7.2385273599302378E-4</v>
      </c>
    </row>
    <row r="137" spans="1:6" ht="15.75" x14ac:dyDescent="0.25">
      <c r="A137" s="43"/>
      <c r="B137" s="45" t="s">
        <v>4</v>
      </c>
      <c r="C137" s="36">
        <v>17044</v>
      </c>
      <c r="D137" s="36">
        <v>85</v>
      </c>
      <c r="E137" s="36">
        <v>85</v>
      </c>
      <c r="F137" s="61">
        <f t="shared" si="55"/>
        <v>4.9870922318704528E-3</v>
      </c>
    </row>
    <row r="138" spans="1:6" ht="15.75" x14ac:dyDescent="0.25">
      <c r="A138" s="43"/>
      <c r="B138" s="45" t="s">
        <v>5</v>
      </c>
      <c r="C138" s="36">
        <v>10144.799999999999</v>
      </c>
      <c r="D138" s="36">
        <v>0</v>
      </c>
      <c r="E138" s="36">
        <v>0</v>
      </c>
      <c r="F138" s="61">
        <f t="shared" si="55"/>
        <v>0</v>
      </c>
    </row>
    <row r="139" spans="1:6" ht="15.75" x14ac:dyDescent="0.25">
      <c r="A139" s="43"/>
      <c r="B139" s="23" t="s">
        <v>42</v>
      </c>
      <c r="C139" s="36">
        <v>90238.399999999994</v>
      </c>
      <c r="D139" s="36">
        <v>0</v>
      </c>
      <c r="E139" s="36">
        <v>0</v>
      </c>
      <c r="F139" s="61">
        <f t="shared" si="55"/>
        <v>0</v>
      </c>
    </row>
    <row r="140" spans="1:6" ht="31.5" x14ac:dyDescent="0.25">
      <c r="A140" s="79" t="s">
        <v>128</v>
      </c>
      <c r="B140" s="71" t="s">
        <v>129</v>
      </c>
      <c r="C140" s="66">
        <f>C141+C142</f>
        <v>277909.50300000003</v>
      </c>
      <c r="D140" s="66">
        <f t="shared" ref="D140:E140" si="58">D141+D142</f>
        <v>49958.19</v>
      </c>
      <c r="E140" s="66">
        <f t="shared" si="58"/>
        <v>49958.19</v>
      </c>
      <c r="F140" s="47">
        <f t="shared" si="55"/>
        <v>0.17976423785695445</v>
      </c>
    </row>
    <row r="141" spans="1:6" ht="15.75" x14ac:dyDescent="0.25">
      <c r="A141" s="10"/>
      <c r="B141" s="44" t="s">
        <v>4</v>
      </c>
      <c r="C141" s="26">
        <f>C143+C146+C149+C151</f>
        <v>270791.50300000003</v>
      </c>
      <c r="D141" s="26">
        <f t="shared" ref="D141:E141" si="59">D143+D146+D149+D151</f>
        <v>48851.850000000006</v>
      </c>
      <c r="E141" s="26">
        <f t="shared" si="59"/>
        <v>48851.850000000006</v>
      </c>
      <c r="F141" s="46">
        <f t="shared" si="55"/>
        <v>0.18040392500794236</v>
      </c>
    </row>
    <row r="142" spans="1:6" ht="15.75" x14ac:dyDescent="0.25">
      <c r="A142" s="10"/>
      <c r="B142" s="44" t="s">
        <v>5</v>
      </c>
      <c r="C142" s="26">
        <f>C147+C150</f>
        <v>7118</v>
      </c>
      <c r="D142" s="26">
        <f t="shared" ref="D142:E142" si="60">D147+D150</f>
        <v>1106.3399999999999</v>
      </c>
      <c r="E142" s="26">
        <f t="shared" si="60"/>
        <v>1106.3399999999999</v>
      </c>
      <c r="F142" s="46">
        <f t="shared" si="55"/>
        <v>0.15542849114919921</v>
      </c>
    </row>
    <row r="143" spans="1:6" ht="48" customHeight="1" x14ac:dyDescent="0.25">
      <c r="A143" s="34" t="s">
        <v>130</v>
      </c>
      <c r="B143" s="28" t="s">
        <v>131</v>
      </c>
      <c r="C143" s="20">
        <v>15742.503000000001</v>
      </c>
      <c r="D143" s="20">
        <v>3483.6</v>
      </c>
      <c r="E143" s="20">
        <v>3483.6</v>
      </c>
      <c r="F143" s="46">
        <f t="shared" si="55"/>
        <v>0.22128628465244693</v>
      </c>
    </row>
    <row r="144" spans="1:6" ht="32.25" customHeight="1" x14ac:dyDescent="0.25">
      <c r="A144" s="34" t="s">
        <v>132</v>
      </c>
      <c r="B144" s="28" t="s">
        <v>133</v>
      </c>
      <c r="C144" s="24">
        <v>0</v>
      </c>
      <c r="D144" s="24">
        <v>0</v>
      </c>
      <c r="E144" s="24">
        <v>0</v>
      </c>
      <c r="F144" s="46">
        <v>0</v>
      </c>
    </row>
    <row r="145" spans="1:6" ht="31.5" x14ac:dyDescent="0.25">
      <c r="A145" s="34" t="s">
        <v>134</v>
      </c>
      <c r="B145" s="28" t="s">
        <v>135</v>
      </c>
      <c r="C145" s="20">
        <f>C146+C147</f>
        <v>12831.1</v>
      </c>
      <c r="D145" s="20">
        <f t="shared" ref="D145:E145" si="61">D146+D147</f>
        <v>957.34</v>
      </c>
      <c r="E145" s="20">
        <f t="shared" si="61"/>
        <v>957.34</v>
      </c>
      <c r="F145" s="46">
        <f t="shared" si="55"/>
        <v>7.4610906313566261E-2</v>
      </c>
    </row>
    <row r="146" spans="1:6" ht="15.75" x14ac:dyDescent="0.25">
      <c r="A146" s="43"/>
      <c r="B146" s="45" t="s">
        <v>4</v>
      </c>
      <c r="C146" s="36">
        <v>7461.1</v>
      </c>
      <c r="D146" s="36">
        <v>148.33000000000001</v>
      </c>
      <c r="E146" s="36">
        <v>148.33000000000001</v>
      </c>
      <c r="F146" s="61">
        <f t="shared" si="55"/>
        <v>1.9880446582943533E-2</v>
      </c>
    </row>
    <row r="147" spans="1:6" ht="15.75" x14ac:dyDescent="0.25">
      <c r="A147" s="43"/>
      <c r="B147" s="45" t="s">
        <v>5</v>
      </c>
      <c r="C147" s="36">
        <v>5370</v>
      </c>
      <c r="D147" s="36">
        <v>809.01</v>
      </c>
      <c r="E147" s="36">
        <v>809.01</v>
      </c>
      <c r="F147" s="62">
        <f t="shared" si="55"/>
        <v>0.15065363128491621</v>
      </c>
    </row>
    <row r="148" spans="1:6" ht="63" customHeight="1" x14ac:dyDescent="0.25">
      <c r="A148" s="34" t="s">
        <v>136</v>
      </c>
      <c r="B148" s="28" t="s">
        <v>137</v>
      </c>
      <c r="C148" s="20">
        <f>C149+C150</f>
        <v>3225.3</v>
      </c>
      <c r="D148" s="20">
        <f t="shared" ref="D148:E148" si="62">D149+D150</f>
        <v>429.95</v>
      </c>
      <c r="E148" s="20">
        <f t="shared" si="62"/>
        <v>429.95</v>
      </c>
      <c r="F148" s="46">
        <f t="shared" si="55"/>
        <v>0.13330542895234551</v>
      </c>
    </row>
    <row r="149" spans="1:6" ht="15.75" x14ac:dyDescent="0.25">
      <c r="A149" s="43"/>
      <c r="B149" s="45" t="s">
        <v>4</v>
      </c>
      <c r="C149" s="36">
        <v>1477.3</v>
      </c>
      <c r="D149" s="36">
        <v>132.62</v>
      </c>
      <c r="E149" s="36">
        <v>132.62</v>
      </c>
      <c r="F149" s="61">
        <f t="shared" si="55"/>
        <v>8.9771881134502143E-2</v>
      </c>
    </row>
    <row r="150" spans="1:6" ht="15.75" x14ac:dyDescent="0.25">
      <c r="A150" s="43"/>
      <c r="B150" s="45" t="s">
        <v>5</v>
      </c>
      <c r="C150" s="36">
        <v>1748</v>
      </c>
      <c r="D150" s="36">
        <v>297.33</v>
      </c>
      <c r="E150" s="36">
        <v>297.33</v>
      </c>
      <c r="F150" s="61">
        <f t="shared" si="55"/>
        <v>0.17009725400457665</v>
      </c>
    </row>
    <row r="151" spans="1:6" ht="33" customHeight="1" x14ac:dyDescent="0.25">
      <c r="A151" s="34" t="s">
        <v>138</v>
      </c>
      <c r="B151" s="28" t="s">
        <v>139</v>
      </c>
      <c r="C151" s="20">
        <v>246110.6</v>
      </c>
      <c r="D151" s="20">
        <v>45087.3</v>
      </c>
      <c r="E151" s="20">
        <v>45087.3</v>
      </c>
      <c r="F151" s="46">
        <f t="shared" si="55"/>
        <v>0.18319934208441246</v>
      </c>
    </row>
    <row r="152" spans="1:6" ht="31.5" x14ac:dyDescent="0.25">
      <c r="A152" s="70" t="s">
        <v>140</v>
      </c>
      <c r="B152" s="80" t="s">
        <v>141</v>
      </c>
      <c r="C152" s="66">
        <f>C153+C154+C155</f>
        <v>95720.599999999991</v>
      </c>
      <c r="D152" s="66">
        <f t="shared" ref="D152:E152" si="63">D153+D154+D155</f>
        <v>0</v>
      </c>
      <c r="E152" s="66">
        <f t="shared" si="63"/>
        <v>0</v>
      </c>
      <c r="F152" s="47">
        <f>D152/C152</f>
        <v>0</v>
      </c>
    </row>
    <row r="153" spans="1:6" ht="15.75" x14ac:dyDescent="0.25">
      <c r="A153" s="40"/>
      <c r="B153" s="44" t="s">
        <v>4</v>
      </c>
      <c r="C153" s="26">
        <v>5208.3999999999996</v>
      </c>
      <c r="D153" s="26">
        <v>0</v>
      </c>
      <c r="E153" s="26">
        <v>0</v>
      </c>
      <c r="F153" s="46">
        <f t="shared" ref="F153:F155" si="64">D153/C153</f>
        <v>0</v>
      </c>
    </row>
    <row r="154" spans="1:6" ht="15.75" x14ac:dyDescent="0.25">
      <c r="A154" s="40"/>
      <c r="B154" s="44" t="s">
        <v>5</v>
      </c>
      <c r="C154" s="26">
        <v>82522</v>
      </c>
      <c r="D154" s="26">
        <v>0</v>
      </c>
      <c r="E154" s="26">
        <v>0</v>
      </c>
      <c r="F154" s="46">
        <f t="shared" si="64"/>
        <v>0</v>
      </c>
    </row>
    <row r="155" spans="1:6" ht="15.75" x14ac:dyDescent="0.25">
      <c r="A155" s="40"/>
      <c r="B155" s="39" t="s">
        <v>97</v>
      </c>
      <c r="C155" s="26">
        <v>7990.2</v>
      </c>
      <c r="D155" s="26">
        <v>0</v>
      </c>
      <c r="E155" s="26">
        <v>0</v>
      </c>
      <c r="F155" s="46">
        <f t="shared" si="64"/>
        <v>0</v>
      </c>
    </row>
    <row r="156" spans="1:6" ht="46.5" customHeight="1" x14ac:dyDescent="0.25">
      <c r="A156" s="79" t="s">
        <v>142</v>
      </c>
      <c r="B156" s="71" t="s">
        <v>168</v>
      </c>
      <c r="C156" s="66">
        <v>14500</v>
      </c>
      <c r="D156" s="66">
        <v>0</v>
      </c>
      <c r="E156" s="66">
        <v>0</v>
      </c>
      <c r="F156" s="47">
        <f>D156/C156</f>
        <v>0</v>
      </c>
    </row>
    <row r="157" spans="1:6" ht="48.75" customHeight="1" x14ac:dyDescent="0.25">
      <c r="A157" s="70" t="s">
        <v>143</v>
      </c>
      <c r="B157" s="71" t="s">
        <v>144</v>
      </c>
      <c r="C157" s="66">
        <f>C158+C159</f>
        <v>17585.8</v>
      </c>
      <c r="D157" s="66">
        <f t="shared" ref="D157:E157" si="65">D158+D159</f>
        <v>2064.5</v>
      </c>
      <c r="E157" s="66">
        <f t="shared" si="65"/>
        <v>2908.2200000000003</v>
      </c>
      <c r="F157" s="47">
        <f>D157/C157</f>
        <v>0.1173958534726882</v>
      </c>
    </row>
    <row r="158" spans="1:6" ht="15.75" x14ac:dyDescent="0.25">
      <c r="A158" s="40"/>
      <c r="B158" s="44" t="s">
        <v>4</v>
      </c>
      <c r="C158" s="26">
        <f>C161+C163</f>
        <v>16385.8</v>
      </c>
      <c r="D158" s="26">
        <f t="shared" ref="D158:E158" si="66">D161+D163</f>
        <v>1014.5</v>
      </c>
      <c r="E158" s="26">
        <f t="shared" si="66"/>
        <v>1858.22</v>
      </c>
      <c r="F158" s="46">
        <f>D158/C158</f>
        <v>6.1913364010301605E-2</v>
      </c>
    </row>
    <row r="159" spans="1:6" ht="15.75" x14ac:dyDescent="0.25">
      <c r="A159" s="40"/>
      <c r="B159" s="33" t="s">
        <v>42</v>
      </c>
      <c r="C159" s="37">
        <f>C162</f>
        <v>1200</v>
      </c>
      <c r="D159" s="37">
        <f t="shared" ref="D159:E159" si="67">D162</f>
        <v>1050</v>
      </c>
      <c r="E159" s="37">
        <f t="shared" si="67"/>
        <v>1050</v>
      </c>
      <c r="F159" s="46">
        <v>0</v>
      </c>
    </row>
    <row r="160" spans="1:6" ht="63" customHeight="1" x14ac:dyDescent="0.25">
      <c r="A160" s="34" t="s">
        <v>145</v>
      </c>
      <c r="B160" s="14" t="s">
        <v>146</v>
      </c>
      <c r="C160" s="20">
        <f>C161+C162</f>
        <v>9438.2999999999993</v>
      </c>
      <c r="D160" s="20">
        <f t="shared" ref="D160:E160" si="68">D161+D162</f>
        <v>1112.9000000000001</v>
      </c>
      <c r="E160" s="20">
        <f t="shared" si="68"/>
        <v>1130.4000000000001</v>
      </c>
      <c r="F160" s="55">
        <f>D160/C160</f>
        <v>0.11791318351821835</v>
      </c>
    </row>
    <row r="161" spans="1:6" ht="15.75" x14ac:dyDescent="0.25">
      <c r="A161" s="43"/>
      <c r="B161" s="45" t="s">
        <v>4</v>
      </c>
      <c r="C161" s="21">
        <v>8238.2999999999993</v>
      </c>
      <c r="D161" s="21">
        <v>62.9</v>
      </c>
      <c r="E161" s="21">
        <v>80.400000000000006</v>
      </c>
      <c r="F161" s="56">
        <f>D161/C161</f>
        <v>7.6350703421822468E-3</v>
      </c>
    </row>
    <row r="162" spans="1:6" ht="15.75" x14ac:dyDescent="0.25">
      <c r="A162" s="43"/>
      <c r="B162" s="23" t="s">
        <v>42</v>
      </c>
      <c r="C162" s="22">
        <v>1200</v>
      </c>
      <c r="D162" s="22">
        <v>1050</v>
      </c>
      <c r="E162" s="22">
        <v>1050</v>
      </c>
      <c r="F162" s="56">
        <v>0</v>
      </c>
    </row>
    <row r="163" spans="1:6" ht="30.75" customHeight="1" x14ac:dyDescent="0.25">
      <c r="A163" s="34" t="s">
        <v>147</v>
      </c>
      <c r="B163" s="23" t="s">
        <v>13</v>
      </c>
      <c r="C163" s="20">
        <v>8147.5</v>
      </c>
      <c r="D163" s="20">
        <v>951.6</v>
      </c>
      <c r="E163" s="20">
        <v>1777.82</v>
      </c>
      <c r="F163" s="55">
        <f>D163/C163</f>
        <v>0.11679656336299479</v>
      </c>
    </row>
    <row r="164" spans="1:6" ht="64.5" customHeight="1" x14ac:dyDescent="0.25">
      <c r="A164" s="72" t="s">
        <v>148</v>
      </c>
      <c r="B164" s="71" t="s">
        <v>149</v>
      </c>
      <c r="C164" s="66">
        <f>C165+C166</f>
        <v>23843.599999999999</v>
      </c>
      <c r="D164" s="66">
        <f t="shared" ref="D164:E164" si="69">D165+D166</f>
        <v>3210.6800000000003</v>
      </c>
      <c r="E164" s="66">
        <f t="shared" si="69"/>
        <v>3210.6800000000003</v>
      </c>
      <c r="F164" s="47">
        <f>D164/C164</f>
        <v>0.13465584056098914</v>
      </c>
    </row>
    <row r="165" spans="1:6" ht="15.75" x14ac:dyDescent="0.25">
      <c r="A165" s="48"/>
      <c r="B165" s="44" t="s">
        <v>4</v>
      </c>
      <c r="C165" s="26">
        <v>11725.6</v>
      </c>
      <c r="D165" s="26">
        <v>1620.78</v>
      </c>
      <c r="E165" s="26">
        <v>1620.78</v>
      </c>
      <c r="F165" s="46">
        <f>D165/C165</f>
        <v>0.13822576243433171</v>
      </c>
    </row>
    <row r="166" spans="1:6" ht="15.75" x14ac:dyDescent="0.25">
      <c r="A166" s="48"/>
      <c r="B166" s="44" t="s">
        <v>5</v>
      </c>
      <c r="C166" s="26">
        <v>12118</v>
      </c>
      <c r="D166" s="26">
        <v>1589.9</v>
      </c>
      <c r="E166" s="26">
        <v>1589.9</v>
      </c>
      <c r="F166" s="46">
        <f>D166/C166</f>
        <v>0.13120151840237665</v>
      </c>
    </row>
    <row r="167" spans="1:6" ht="63.75" customHeight="1" x14ac:dyDescent="0.25">
      <c r="A167" s="73" t="s">
        <v>150</v>
      </c>
      <c r="B167" s="74" t="s">
        <v>169</v>
      </c>
      <c r="C167" s="66">
        <f>C168+C169+C170</f>
        <v>7989.1</v>
      </c>
      <c r="D167" s="66">
        <f t="shared" ref="D167:E167" si="70">D168+D169+D170</f>
        <v>1188.21</v>
      </c>
      <c r="E167" s="66">
        <f t="shared" si="70"/>
        <v>1454.8</v>
      </c>
      <c r="F167" s="47">
        <f t="shared" ref="F167:F187" si="71">D167/C167</f>
        <v>0.14872889311687174</v>
      </c>
    </row>
    <row r="168" spans="1:6" ht="18" customHeight="1" x14ac:dyDescent="0.25">
      <c r="A168" s="38" t="s">
        <v>151</v>
      </c>
      <c r="B168" s="29" t="s">
        <v>152</v>
      </c>
      <c r="C168" s="35">
        <v>600</v>
      </c>
      <c r="D168" s="35">
        <v>0</v>
      </c>
      <c r="E168" s="35">
        <v>0</v>
      </c>
      <c r="F168" s="61">
        <f t="shared" si="71"/>
        <v>0</v>
      </c>
    </row>
    <row r="169" spans="1:6" ht="20.25" customHeight="1" x14ac:dyDescent="0.25">
      <c r="A169" s="49" t="s">
        <v>153</v>
      </c>
      <c r="B169" s="50" t="s">
        <v>154</v>
      </c>
      <c r="C169" s="36">
        <v>7389.1</v>
      </c>
      <c r="D169" s="36">
        <v>1188.21</v>
      </c>
      <c r="E169" s="36">
        <v>1454.8</v>
      </c>
      <c r="F169" s="61">
        <f t="shared" si="71"/>
        <v>0.16080578148894994</v>
      </c>
    </row>
    <row r="170" spans="1:6" ht="31.5" x14ac:dyDescent="0.25">
      <c r="A170" s="49" t="s">
        <v>155</v>
      </c>
      <c r="B170" s="50" t="s">
        <v>156</v>
      </c>
      <c r="C170" s="36">
        <v>0</v>
      </c>
      <c r="D170" s="36">
        <v>0</v>
      </c>
      <c r="E170" s="36">
        <v>0</v>
      </c>
      <c r="F170" s="61">
        <v>0</v>
      </c>
    </row>
    <row r="171" spans="1:6" ht="31.5" x14ac:dyDescent="0.25">
      <c r="A171" s="70" t="s">
        <v>157</v>
      </c>
      <c r="B171" s="71" t="s">
        <v>158</v>
      </c>
      <c r="C171" s="68">
        <v>15000</v>
      </c>
      <c r="D171" s="68">
        <v>0</v>
      </c>
      <c r="E171" s="68">
        <v>0</v>
      </c>
      <c r="F171" s="47">
        <f t="shared" si="71"/>
        <v>0</v>
      </c>
    </row>
    <row r="172" spans="1:6" ht="15.75" x14ac:dyDescent="0.25">
      <c r="A172" s="40"/>
      <c r="B172" s="44" t="s">
        <v>4</v>
      </c>
      <c r="C172" s="37">
        <v>15000</v>
      </c>
      <c r="D172" s="37">
        <v>0</v>
      </c>
      <c r="E172" s="37">
        <v>0</v>
      </c>
      <c r="F172" s="46">
        <f t="shared" si="71"/>
        <v>0</v>
      </c>
    </row>
    <row r="173" spans="1:6" ht="22.5" customHeight="1" x14ac:dyDescent="0.25">
      <c r="A173" s="72" t="s">
        <v>159</v>
      </c>
      <c r="B173" s="71" t="s">
        <v>160</v>
      </c>
      <c r="C173" s="66">
        <f>C174+C175</f>
        <v>69141.899999999994</v>
      </c>
      <c r="D173" s="66">
        <f t="shared" ref="D173:E173" si="72">D174+D175</f>
        <v>13528.34</v>
      </c>
      <c r="E173" s="66">
        <f t="shared" si="72"/>
        <v>12209.25</v>
      </c>
      <c r="F173" s="47">
        <f t="shared" si="71"/>
        <v>0.19566051844106108</v>
      </c>
    </row>
    <row r="174" spans="1:6" ht="15.75" x14ac:dyDescent="0.25">
      <c r="A174" s="48"/>
      <c r="B174" s="44" t="s">
        <v>4</v>
      </c>
      <c r="C174" s="26">
        <f>C177+C180</f>
        <v>65513.299999999996</v>
      </c>
      <c r="D174" s="26">
        <f t="shared" ref="D174:E175" si="73">D177+D180</f>
        <v>10904.789999999999</v>
      </c>
      <c r="E174" s="26">
        <f t="shared" si="73"/>
        <v>9585.6999999999989</v>
      </c>
      <c r="F174" s="46">
        <f t="shared" si="71"/>
        <v>0.16645154495346745</v>
      </c>
    </row>
    <row r="175" spans="1:6" ht="15.75" x14ac:dyDescent="0.25">
      <c r="A175" s="48"/>
      <c r="B175" s="44" t="s">
        <v>5</v>
      </c>
      <c r="C175" s="26">
        <f>C178+C181</f>
        <v>3628.6</v>
      </c>
      <c r="D175" s="26">
        <f t="shared" si="73"/>
        <v>2623.55</v>
      </c>
      <c r="E175" s="26">
        <f t="shared" si="73"/>
        <v>2623.55</v>
      </c>
      <c r="F175" s="46">
        <f t="shared" si="71"/>
        <v>0.72301989748112228</v>
      </c>
    </row>
    <row r="176" spans="1:6" ht="112.5" customHeight="1" x14ac:dyDescent="0.25">
      <c r="A176" s="34" t="s">
        <v>161</v>
      </c>
      <c r="B176" s="28" t="s">
        <v>162</v>
      </c>
      <c r="C176" s="20">
        <f>C177+C178</f>
        <v>51985.2</v>
      </c>
      <c r="D176" s="20">
        <f t="shared" ref="D176:E176" si="74">D177+D178</f>
        <v>9242.9</v>
      </c>
      <c r="E176" s="20">
        <f t="shared" si="74"/>
        <v>9242.9</v>
      </c>
      <c r="F176" s="55">
        <f t="shared" si="71"/>
        <v>0.17779868116310027</v>
      </c>
    </row>
    <row r="177" spans="1:6" ht="15.75" x14ac:dyDescent="0.25">
      <c r="A177" s="43"/>
      <c r="B177" s="45" t="s">
        <v>4</v>
      </c>
      <c r="C177" s="36">
        <v>51739.199999999997</v>
      </c>
      <c r="D177" s="36">
        <v>9242.9</v>
      </c>
      <c r="E177" s="36">
        <v>9242.9</v>
      </c>
      <c r="F177" s="61">
        <f t="shared" si="71"/>
        <v>0.17864404552061106</v>
      </c>
    </row>
    <row r="178" spans="1:6" ht="15.75" x14ac:dyDescent="0.25">
      <c r="A178" s="43"/>
      <c r="B178" s="45" t="s">
        <v>5</v>
      </c>
      <c r="C178" s="36">
        <v>246</v>
      </c>
      <c r="D178" s="36">
        <v>0</v>
      </c>
      <c r="E178" s="36">
        <v>0</v>
      </c>
      <c r="F178" s="61">
        <f t="shared" si="71"/>
        <v>0</v>
      </c>
    </row>
    <row r="179" spans="1:6" ht="48" customHeight="1" x14ac:dyDescent="0.25">
      <c r="A179" s="34" t="s">
        <v>163</v>
      </c>
      <c r="B179" s="28" t="s">
        <v>164</v>
      </c>
      <c r="C179" s="20">
        <f>C180+C181</f>
        <v>17156.7</v>
      </c>
      <c r="D179" s="20">
        <f t="shared" ref="D179:E179" si="75">D180+D181</f>
        <v>4285.4400000000005</v>
      </c>
      <c r="E179" s="20">
        <f t="shared" si="75"/>
        <v>2966.3500000000004</v>
      </c>
      <c r="F179" s="55">
        <f t="shared" si="71"/>
        <v>0.24978230079211039</v>
      </c>
    </row>
    <row r="180" spans="1:6" ht="15.75" x14ac:dyDescent="0.25">
      <c r="A180" s="43"/>
      <c r="B180" s="45" t="s">
        <v>4</v>
      </c>
      <c r="C180" s="36">
        <v>13774.1</v>
      </c>
      <c r="D180" s="36">
        <v>1661.89</v>
      </c>
      <c r="E180" s="36">
        <v>342.8</v>
      </c>
      <c r="F180" s="61">
        <f t="shared" si="71"/>
        <v>0.12065325502210671</v>
      </c>
    </row>
    <row r="181" spans="1:6" ht="15.75" x14ac:dyDescent="0.25">
      <c r="A181" s="51"/>
      <c r="B181" s="45" t="s">
        <v>5</v>
      </c>
      <c r="C181" s="35">
        <v>3382.6</v>
      </c>
      <c r="D181" s="35">
        <v>2623.55</v>
      </c>
      <c r="E181" s="35">
        <v>2623.55</v>
      </c>
      <c r="F181" s="61">
        <f t="shared" si="71"/>
        <v>0.7756016082303554</v>
      </c>
    </row>
    <row r="182" spans="1:6" ht="9" customHeight="1" x14ac:dyDescent="0.25">
      <c r="A182" s="51"/>
      <c r="B182" s="52"/>
      <c r="C182" s="75"/>
      <c r="D182" s="75"/>
      <c r="E182" s="75"/>
      <c r="F182" s="46"/>
    </row>
    <row r="183" spans="1:6" s="63" customFormat="1" ht="17.25" x14ac:dyDescent="0.3">
      <c r="A183" s="51"/>
      <c r="B183" s="76" t="s">
        <v>165</v>
      </c>
      <c r="C183" s="77">
        <f>C184+C185+C186+C187</f>
        <v>4677477.7930000005</v>
      </c>
      <c r="D183" s="77">
        <f t="shared" ref="D183:E183" si="76">D184+D185+D186+D187</f>
        <v>774187.5</v>
      </c>
      <c r="E183" s="77">
        <f t="shared" si="76"/>
        <v>814421.13</v>
      </c>
      <c r="F183" s="46">
        <f t="shared" si="71"/>
        <v>0.16551388039908968</v>
      </c>
    </row>
    <row r="184" spans="1:6" s="63" customFormat="1" ht="17.25" x14ac:dyDescent="0.3">
      <c r="A184" s="51"/>
      <c r="B184" s="41" t="s">
        <v>4</v>
      </c>
      <c r="C184" s="78">
        <f>C7+C18+C23+C36+C51+C58+C71+C82+C97+C116+C127+C141+C153+C156+C158+C165+C167+C172+C174</f>
        <v>1797285.8130000003</v>
      </c>
      <c r="D184" s="78">
        <f t="shared" ref="D184:E184" si="77">D7+D18+D23+D36+D51+D58+D71+D82+D97+D116+D127+D141+D153+D156+D158+D165+D167+D172+D174</f>
        <v>324859.95999999996</v>
      </c>
      <c r="E184" s="78">
        <f t="shared" si="77"/>
        <v>344696.58999999997</v>
      </c>
      <c r="F184" s="55">
        <f t="shared" si="71"/>
        <v>0.18075030562765584</v>
      </c>
    </row>
    <row r="185" spans="1:6" s="63" customFormat="1" ht="17.25" x14ac:dyDescent="0.3">
      <c r="A185" s="51"/>
      <c r="B185" s="41" t="s">
        <v>5</v>
      </c>
      <c r="C185" s="78">
        <f>C8+C24+C37+C59+C72+C83+C98+C117+C128+C142+C154+C166+C175</f>
        <v>2700672.48</v>
      </c>
      <c r="D185" s="78">
        <f t="shared" ref="D185:E185" si="78">D8+D24+D37+D59+D72+D83+D98+D117+D128+D142+D154+D166+D175</f>
        <v>413705.59000000008</v>
      </c>
      <c r="E185" s="78">
        <f t="shared" si="78"/>
        <v>434102.59000000008</v>
      </c>
      <c r="F185" s="55">
        <f t="shared" si="71"/>
        <v>0.1531861390315645</v>
      </c>
    </row>
    <row r="186" spans="1:6" s="63" customFormat="1" ht="17.25" x14ac:dyDescent="0.3">
      <c r="A186" s="51"/>
      <c r="B186" s="28" t="s">
        <v>97</v>
      </c>
      <c r="C186" s="78">
        <f>C99+C155</f>
        <v>9165.9</v>
      </c>
      <c r="D186" s="78">
        <f t="shared" ref="D186:E186" si="79">D99+D155</f>
        <v>0</v>
      </c>
      <c r="E186" s="78">
        <f t="shared" si="79"/>
        <v>0</v>
      </c>
      <c r="F186" s="55">
        <f t="shared" si="71"/>
        <v>0</v>
      </c>
    </row>
    <row r="187" spans="1:6" s="63" customFormat="1" ht="17.25" x14ac:dyDescent="0.3">
      <c r="A187" s="51"/>
      <c r="B187" s="28" t="s">
        <v>42</v>
      </c>
      <c r="C187" s="78">
        <f>C38+C52+C60+C84+C100+C129+C159</f>
        <v>170353.59999999998</v>
      </c>
      <c r="D187" s="78">
        <f t="shared" ref="D187:E187" si="80">D38+D52+D60+D84+D100+D129+D159</f>
        <v>35621.949999999997</v>
      </c>
      <c r="E187" s="78">
        <f t="shared" si="80"/>
        <v>35621.949999999997</v>
      </c>
      <c r="F187" s="55">
        <f t="shared" si="71"/>
        <v>0.2091059419935945</v>
      </c>
    </row>
  </sheetData>
  <mergeCells count="3">
    <mergeCell ref="A2:F2"/>
    <mergeCell ref="E3:F3"/>
    <mergeCell ref="E1:F1"/>
  </mergeCells>
  <pageMargins left="0.62992125984251968" right="0.19685039370078741" top="0.74803149606299213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2019-05-17T12:38:44Z</dcterms:modified>
</cp:coreProperties>
</file>